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3.png" ContentType="image/png"/>
  <Override PartName="/xl/media/image4.png" ContentType="image/png"/>
  <Override PartName="/xl/media/image5.wmf" ContentType="image/x-wmf"/>
  <Override PartName="/xl/media/image6.wmf" ContentType="image/x-wmf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CAMENTO" sheetId="1" state="visible" r:id="rId2"/>
    <sheet name="Modelo planilha" sheetId="2" state="visible" r:id="rId3"/>
    <sheet name="Cronogram " sheetId="3" state="visible" r:id="rId4"/>
    <sheet name="Modelo cronoram" sheetId="4" state="visible" r:id="rId5"/>
    <sheet name="Memorial descritivo" sheetId="5" state="visible" r:id="rId6"/>
  </sheets>
  <definedNames>
    <definedName function="false" hidden="false" name="JR_PAGE_ANCHOR_0_1" vbProcedure="false">ORCAMENTO!$A$1</definedName>
    <definedName function="false" hidden="false" name="JR_PAGE_ANCHOR_1_1" vbProcedure="false">#REF!</definedName>
    <definedName function="false" hidden="false" name="JR_PAGE_ANCHOR_2_1" vbProcedure="false">#REF!</definedName>
    <definedName function="false" hidden="false" name="JR_PAGE_ANCHOR_3_1" vbProcedure="false">#REF!</definedName>
    <definedName function="false" hidden="false" name="JR_PAGE_ANCHOR_4_1" vbProcedure="false">#REF!</definedName>
    <definedName function="false" hidden="false" name="JR_PAGE_ANCHOR_5_1" vbProcedure="false">#REF!</definedName>
    <definedName function="false" hidden="false" name="JR_PAGE_ANCHOR_6_1" vbProcedure="false">#REF!</definedName>
    <definedName function="false" hidden="false" name="JR_PAGE_ANCHOR_7_1" vbProcedure="false">#REF!</definedName>
    <definedName function="false" hidden="false" name="JR_PAGE_ANCHOR_8_1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<sst xmlns="http://schemas.openxmlformats.org/spreadsheetml/2006/main" count="497" uniqueCount="163">
  <si>
    <r>
      <rPr>
        <sz val="14"/>
        <color rgb="FF000000"/>
        <rFont val="Calibri"/>
        <family val="2"/>
        <charset val="1"/>
      </rPr>
      <t xml:space="preserve">  
</t>
    </r>
    <r>
      <rPr>
        <b val="true"/>
        <sz val="14"/>
        <color rgb="FF000000"/>
        <rFont val="Calibri"/>
        <family val="2"/>
        <charset val="1"/>
      </rPr>
      <t xml:space="preserve">Estância Turística de Paraguaçu Paulista
Estado de São Paulo
</t>
    </r>
  </si>
  <si>
    <t xml:space="preserve">SERVIÇOS COMPLEMENTARES NA PISCINA SEMI-OLÌMPICA</t>
  </si>
  <si>
    <t xml:space="preserve">ITEM</t>
  </si>
  <si>
    <t xml:space="preserve">FONTE</t>
  </si>
  <si>
    <t xml:space="preserve">CÓDIGO</t>
  </si>
  <si>
    <t xml:space="preserve">DESCRIÇÃO</t>
  </si>
  <si>
    <t xml:space="preserve">UND</t>
  </si>
  <si>
    <t xml:space="preserve">QUANT</t>
  </si>
  <si>
    <t xml:space="preserve">PREÇO
UNIT. R$</t>
  </si>
  <si>
    <t xml:space="preserve">PREÇO
TOTAL R$</t>
  </si>
  <si>
    <t xml:space="preserve">1</t>
  </si>
  <si>
    <t xml:space="preserve">GRAMA INTERNA </t>
  </si>
  <si>
    <t xml:space="preserve">1.1</t>
  </si>
  <si>
    <t xml:space="preserve">SINAPI</t>
  </si>
  <si>
    <t xml:space="preserve">85180</t>
  </si>
  <si>
    <t xml:space="preserve">PLANTIO DE GRAMA ESMERALDA EM ROLO INTERNO, LADO DE DENTRO DO MURO </t>
  </si>
  <si>
    <t xml:space="preserve">M2</t>
  </si>
  <si>
    <t xml:space="preserve">2</t>
  </si>
  <si>
    <t xml:space="preserve">ESTACIONAMENTO - CALÇADA EXTERNA</t>
  </si>
  <si>
    <t xml:space="preserve">2.1</t>
  </si>
  <si>
    <t xml:space="preserve">94991</t>
  </si>
  <si>
    <t xml:space="preserve">EXECUÇÃO DE PASSEIO (CALÇADA) OU PISO DE CONCRETO COM CONCRETO MOLDADOIN LOCO, USINADO, ACABAMENTO CONVENCIONAL, NÃO ARMADO. AF_07/2016 ( ESTACIONAMENTO)</t>
  </si>
  <si>
    <t xml:space="preserve">M3</t>
  </si>
  <si>
    <t xml:space="preserve">2.2</t>
  </si>
  <si>
    <t xml:space="preserve">19932</t>
  </si>
  <si>
    <t xml:space="preserve">EXECUÇÃO DE REPARO EM PASSEIO (CALÇADA) OU PISO DE CONCRETO COM CONCRETO MOLDADOIN LOCO, USINADO, ACABAMENTO CONVENCIONAL, NÃO ARMADO.</t>
  </si>
  <si>
    <t xml:space="preserve">PORTÃO LATERAL</t>
  </si>
  <si>
    <t xml:space="preserve">3.1</t>
  </si>
  <si>
    <t xml:space="preserve">73933/004</t>
  </si>
  <si>
    <t xml:space="preserve">PORTA DE FERRO DE ABRIR TIPO BARRA CHATA, COM REQUADRO E GUARNICAO COMPLETA</t>
  </si>
  <si>
    <t xml:space="preserve">HIDRÁULICA</t>
  </si>
  <si>
    <t xml:space="preserve">4.1</t>
  </si>
  <si>
    <t xml:space="preserve">GRELHA PVC BRANCA QUADRADA, 150 X 150 MM</t>
  </si>
  <si>
    <t xml:space="preserve">UN</t>
  </si>
  <si>
    <t xml:space="preserve">4.2</t>
  </si>
  <si>
    <t xml:space="preserve">11548</t>
  </si>
  <si>
    <t xml:space="preserve">BASE PARA GRELHA PVC BRANCA QUADRADA 150 X 150 MM </t>
  </si>
  <si>
    <t xml:space="preserve">ELÉTRICA</t>
  </si>
  <si>
    <t xml:space="preserve">5.1</t>
  </si>
  <si>
    <t xml:space="preserve">91932</t>
  </si>
  <si>
    <t xml:space="preserve">CABO DE COBRE FLEXÍVEL ISOLADO, 10 MM², ANTI-CHAMA 450/750 V, PARA CIRCUITOS TERMINAIS - FORNECIMENTO E INSTALAÇÃO. AF_12/2015</t>
  </si>
  <si>
    <t xml:space="preserve">M</t>
  </si>
  <si>
    <t xml:space="preserve">5.2</t>
  </si>
  <si>
    <t xml:space="preserve">91934</t>
  </si>
  <si>
    <t xml:space="preserve">CABO DE COBRE FLEXÍVEL ISOLADO, 16 MM², ANTI-CHAMA 450/750 V, PARA CIRCUITOS TERMINAIS - FORNECIMENTO E INSTALAÇÃO. AF_12/2015</t>
  </si>
  <si>
    <t xml:space="preserve">5.3</t>
  </si>
  <si>
    <t xml:space="preserve">93662</t>
  </si>
  <si>
    <t xml:space="preserve">DISJUNTOR BIPOLAR TIPO DIN, CORRENTE NOMINAL DE 20A - FORNECIMENTO E INSTALAÇÃO. AF_04/2016</t>
  </si>
  <si>
    <t xml:space="preserve">5.4</t>
  </si>
  <si>
    <t xml:space="preserve">93671</t>
  </si>
  <si>
    <t xml:space="preserve">DISJUNTOR TRIPOLAR TIPO DIN, CORRENTE NOMINAL DE 32A - FORNECIMENTO EINSTALAÇÃO. AF_04/2016</t>
  </si>
  <si>
    <t xml:space="preserve">5.5</t>
  </si>
  <si>
    <t xml:space="preserve">Pesquisa</t>
  </si>
  <si>
    <t xml:space="preserve">DISJUNTOR TRIIPOLAR DIN 70A </t>
  </si>
  <si>
    <t xml:space="preserve">5.6</t>
  </si>
  <si>
    <t xml:space="preserve">72259</t>
  </si>
  <si>
    <t xml:space="preserve">TERMINAL OU CONECTOR DE PRESSAO - PARA CABO 10MM2 - FORNECIMENTO E INSTALACAO</t>
  </si>
  <si>
    <t xml:space="preserve">5.7</t>
  </si>
  <si>
    <t xml:space="preserve">72260</t>
  </si>
  <si>
    <t xml:space="preserve">TERMINAL OU CONECTOR DE PRESSAO - PARA CABO 16MM2 - FORNECIMENTO E INSTALACAO</t>
  </si>
  <si>
    <t xml:space="preserve">5.8</t>
  </si>
  <si>
    <t xml:space="preserve">00021127</t>
  </si>
  <si>
    <t xml:space="preserve">FITA ISOLANTE ADESIVA ANTICHAMA, USO ATE 750 V, EM ROLO DE 19 MM X 5 M</t>
  </si>
  <si>
    <t xml:space="preserve">5.9</t>
  </si>
  <si>
    <t xml:space="preserve">ABRACADEIRA EM ACO PARA AMARRACAO DE ELETRODUTOS, TIPO D, COM 1 1/2" EPARAFUSO DE FIXACAO</t>
  </si>
  <si>
    <t xml:space="preserve">5.10</t>
  </si>
  <si>
    <t xml:space="preserve">74131/005 </t>
  </si>
  <si>
    <t xml:space="preserve">QUADRO DE DISTRIBUICAO DE ENERGIA DE EMBUTIR, EM CHAPA METALICA, PARA24 DISJUNTORES TERMOMAGNETICOS MONOPOLARES, COM BARRAMENTO TRIFASICO ENEUTRO, FORNECIMENTO E INSTALACAO</t>
  </si>
  <si>
    <t xml:space="preserve">MURO </t>
  </si>
  <si>
    <t xml:space="preserve">6.1</t>
  </si>
  <si>
    <t xml:space="preserve">ESTACA A TRADO (BROCA) DIAMETRO = 20 CM, EM CONCRETO MOLDADO IN LOCO,15 MPA, SEM ARMACAO.</t>
  </si>
  <si>
    <t xml:space="preserve">6.2</t>
  </si>
  <si>
    <t xml:space="preserve">94964</t>
  </si>
  <si>
    <t xml:space="preserve">CONCRETO FCK = 20MPA, TRAÇO 1:2,7:3 (CIMENTO/ AREIA MÉDIA/ BRITA 1) -PREPARO MECÂNICO COM BETONEIRA 400 L. AF_07/2016</t>
  </si>
  <si>
    <t xml:space="preserve">6.3</t>
  </si>
  <si>
    <t xml:space="preserve">ALVENARIA DE VEDAÇÃO DE BLOCOS CERÂMICOS FURADOS NA HORIZONTAL DE 11,5X19X19CM (ESPESSURA 11,5M) DE PAREDES COM ÁREA LÍQUIDA MAIOR OU IGUALA 6M² SEM VÃOS E ARGAMASSA DE ASSENTAMENTO COM PREPARO EM BETONEIRA. AF_06/2014</t>
  </si>
  <si>
    <t xml:space="preserve">6.4</t>
  </si>
  <si>
    <t xml:space="preserve">92269</t>
  </si>
  <si>
    <t xml:space="preserve">FABRICAÇÃO DE FÔRMA PARA PILARES E ESTRUTURAS SIMILARES, EM MADEIRA SERRADA, E=25 MM. AF_12/2015</t>
  </si>
  <si>
    <t xml:space="preserve">6.5</t>
  </si>
  <si>
    <t xml:space="preserve">92778</t>
  </si>
  <si>
    <t xml:space="preserve">ARMAÇÃO DE PILAR OU VIGA DE UMA ESTRUTURA CONVENCIONAL DE CONCRETO ARMADO EM UMA EDIFÍCAÇÃO TÉRREA OU SOBRADO UTILIZANDO AÇO CA-50 DE 10.0 MM - MONTAGEM. AF_12/2015</t>
  </si>
  <si>
    <t xml:space="preserve">KG</t>
  </si>
  <si>
    <t xml:space="preserve">6.6</t>
  </si>
  <si>
    <t xml:space="preserve">6.7</t>
  </si>
  <si>
    <t xml:space="preserve">87893</t>
  </si>
  <si>
    <t xml:space="preserve">CHAPISCO APLICADO EM ALVENARIA (SEM PRESENÇA DE VÃOS) E ESTRUTURAS DECONCRETO DE FACHADA, COM COLHER DE PEDREIRO. ARGAMASSA TRAÇO 1:3 COMPREPARO MANUAL. AF_06/2014</t>
  </si>
  <si>
    <t xml:space="preserve">6.8</t>
  </si>
  <si>
    <t xml:space="preserve">89173</t>
  </si>
  <si>
    <t xml:space="preserve">(COMPOSIÇÃO REPRESENTATIVA) DO SERVIÇO DE EMBOÇO/MASSA ÚNICA, APLICADOMANUALMENTE, TRAÇO 1:2:8, EM BETONEIRA DE 400L, PAREDES INTERNAS, COMEXECUÇÃO DE TALISCAS, EDIFICAÇÃO HABITACIONAL UNIFAMILIAR (CASAS) E EDIFICAÇÃO PÚBLICA PADRÃO. AF_12/2014</t>
  </si>
  <si>
    <t xml:space="preserve">6.9</t>
  </si>
  <si>
    <t xml:space="preserve">95305</t>
  </si>
  <si>
    <t xml:space="preserve">TEXTURA ACRÍLICA, APLICAÇÃO MANUAL EM PAREDE, UMA DEMÃO. AF_09/2016</t>
  </si>
  <si>
    <t xml:space="preserve">PINTURA DA ARQUIBANCADA LADO EXTERNO</t>
  </si>
  <si>
    <t xml:space="preserve">7.1</t>
  </si>
  <si>
    <t xml:space="preserve">88431</t>
  </si>
  <si>
    <t xml:space="preserve">APLICAÇÃO MANUAL DE PINTURA COM TINTA TEXTURIZADA ACRÍLICA EM PAREDES EXTERNAS DE CASAS, DUAS CORES.  LATERAL, RUA MARIA PAULA GAMBIER COSTA.</t>
  </si>
  <si>
    <t xml:space="preserve">SERVIÇOS DE ADEQUAÇÃO DO COMPRIMENTO DA PSICINA</t>
  </si>
  <si>
    <t xml:space="preserve">8.1</t>
  </si>
  <si>
    <t xml:space="preserve">CPOS</t>
  </si>
  <si>
    <t xml:space="preserve">03.03.040</t>
  </si>
  <si>
    <t xml:space="preserve">Demolição manual de revestimento em massa de parede ou teto</t>
  </si>
  <si>
    <t xml:space="preserve">8.2</t>
  </si>
  <si>
    <t xml:space="preserve">03.01.020</t>
  </si>
  <si>
    <t xml:space="preserve">DEMOLIÇÃO EM CONCRETO ARMADO, PAREDE DA PISCINA. </t>
  </si>
  <si>
    <t xml:space="preserve">8.3</t>
  </si>
  <si>
    <t xml:space="preserve">CARGA MANUAL DE ENTULHO EM CAMINHAO BASCULANTE 6 M3</t>
  </si>
  <si>
    <t xml:space="preserve">8.4</t>
  </si>
  <si>
    <t xml:space="preserve">TRANSPORTE DE ENTULHO COM CAMINHAO BASCULANTE 6 M3, RODOVIA PAVIMENTAD</t>
  </si>
  <si>
    <t xml:space="preserve">8.5</t>
  </si>
  <si>
    <t xml:space="preserve">8.6</t>
  </si>
  <si>
    <t xml:space="preserve">8.7</t>
  </si>
  <si>
    <t xml:space="preserve">IMPERMEABILIZAÇÃO DE PAREDES COM ARGAMASSA DE CIMENTO E AREIA, COM ADITIVO IMPERMEABILIZANTE, E = 2CM.</t>
  </si>
  <si>
    <t xml:space="preserve">8.8</t>
  </si>
  <si>
    <t xml:space="preserve">REVESTIMENTO CERÂMICO PARA PAREDES INTERNAS COM PLACAS TIPO GRÊS OU SEMI-GRÊS PADRÃO POPULAR DE DIMENSÕES 20X20 CM APLICADAS EM AMBIENTES DE
ÁREA MAIOR QUE 5 M2 NA ALTURA INTEIRA DAS PAREDES. AF_06/2014 AZUL CLARO</t>
  </si>
  <si>
    <t xml:space="preserve">8.9</t>
  </si>
  <si>
    <t xml:space="preserve">73743/001</t>
  </si>
  <si>
    <t xml:space="preserve">PISO EM PEDRA SÃO TOME ASSENTADO SOBRE ARGAMASSA 1:3 (CIMENTO E AREIA)REJUNTADO COM CIMENTO BRANCO</t>
  </si>
  <si>
    <t xml:space="preserve">VALOR ORÇAMENTO:</t>
  </si>
  <si>
    <t xml:space="preserve">Paraguaçu Paulista, 24 de janeiro de 2019</t>
  </si>
  <si>
    <t xml:space="preserve">VALOR BDI TOTAL:</t>
  </si>
  <si>
    <t xml:space="preserve">VALOR TOTAL:</t>
  </si>
  <si>
    <t xml:space="preserve">Joaquim Carlos Cambraia</t>
  </si>
  <si>
    <t xml:space="preserve">Engº civil CREA 0600278645</t>
  </si>
  <si>
    <t xml:space="preserve">TIMBRE DA EMPRESA</t>
  </si>
  <si>
    <t xml:space="preserve">PREÇO
UNITÁRIO R$</t>
  </si>
  <si>
    <t xml:space="preserve">TOTAL COM BDI 20%</t>
  </si>
  <si>
    <t xml:space="preserve">00011731</t>
  </si>
  <si>
    <t xml:space="preserve">00000394</t>
  </si>
  <si>
    <t xml:space="preserve">74156/003</t>
  </si>
  <si>
    <t xml:space="preserve">87505</t>
  </si>
  <si>
    <t xml:space="preserve">APLICAÇÃO MANUAL DE PINTURA COM TINTA TEXTURIZADA ACRÍLICA EM PAREDESEXTERNAS DE CASAS, DUAS CORES. AF_06/2014 LATERAL, RUA MARIA PAULA GAMBIER COSTA.</t>
  </si>
  <si>
    <t xml:space="preserve">Local e data</t>
  </si>
  <si>
    <t xml:space="preserve">Assinatura do responsável da empresa</t>
  </si>
  <si>
    <t xml:space="preserve">Estância Turística de Paraguaçu Paulista</t>
  </si>
  <si>
    <t xml:space="preserve">Estado de São Paulo</t>
  </si>
  <si>
    <t xml:space="preserve">CRONOGRAMA FÍSICO FINANCEIRO</t>
  </si>
  <si>
    <t xml:space="preserve">PROPONENTE : PREFEITURA MUNICIPAL DE PARAGUAÇU PAULISTA</t>
  </si>
  <si>
    <t xml:space="preserve">OBRA : SERVIÇOS COMPLEMENTARES - PISCINA SEMI OLÍMPICA   -  </t>
  </si>
  <si>
    <t xml:space="preserve">DATA : 03 DE DEZEMBRO DE 2018    </t>
  </si>
  <si>
    <t xml:space="preserve">SERVIÇOS</t>
  </si>
  <si>
    <t xml:space="preserve">MÊS 1</t>
  </si>
  <si>
    <t xml:space="preserve">MÊS 2</t>
  </si>
  <si>
    <t xml:space="preserve">TOTAL</t>
  </si>
  <si>
    <t xml:space="preserve"> </t>
  </si>
  <si>
    <t xml:space="preserve">MURO</t>
  </si>
  <si>
    <t xml:space="preserve">SERVIÇOS DE ADEQUAÇÃO DO COMPRIMENTO </t>
  </si>
  <si>
    <t xml:space="preserve">TOTAIS</t>
  </si>
  <si>
    <t xml:space="preserve">Paraguaçu Paulista,24 de janeiro de 2019</t>
  </si>
  <si>
    <t xml:space="preserve">assinatura resp. da empresa</t>
  </si>
  <si>
    <t xml:space="preserve">MEMORIAL DESCRITIVO</t>
  </si>
  <si>
    <t xml:space="preserve">EXECUÇÃO DE ESTACIONAMENTO E  REPARO EM PISO DE CONCRETO COM CONCRETO MOLDADOIN LOCO, USINADO, ACABAMENTO CONVENCIONAL, NÃO ARMADO. NA ESPESSURA DE 7CMESTACIONAMENTO)</t>
  </si>
  <si>
    <r>
      <rPr>
        <sz val="8"/>
        <color rgb="FF000000"/>
        <rFont val="Arial"/>
        <family val="2"/>
        <charset val="1"/>
      </rPr>
      <t xml:space="preserve">BASE PARA GRELHA PVC BRANCA QUADRADA 150 X 150 MM  E </t>
    </r>
    <r>
      <rPr>
        <sz val="8"/>
        <rFont val="Arial"/>
        <family val="2"/>
        <charset val="1"/>
      </rPr>
      <t xml:space="preserve">GRELHA PVC BRANCA QUADRADA, 150 X 150 MM</t>
    </r>
  </si>
  <si>
    <t xml:space="preserve">CABO DE COBRE FLEXÍVEL ISOLADO, 10 MM², ANTI-CHAMA 450/750 V, PARA CIRCUITOS TERMINAIS;  CABO DE COBRE FLEXÍVEL ISOLADO, 16 MM², ANTI-CHAMA 450/750 V, PARA CIRCUITOS TERMINAIS- FORNECIMENTO E INSTALAÇÃO. </t>
  </si>
  <si>
    <t xml:space="preserve">DISJUNTOR BIPOLAR TIPO DIN, CORRENTE NOMINAL DE 20A; DISJUNTOR TRIPOLAR TIPO DIN, CORRENTE NOMINAL DE 32; DISJUNTOR TRIIPOLAR DIN 70A  - FORNECIMENTO E INSTALAÇÃO.</t>
  </si>
  <si>
    <t xml:space="preserve">TERMINAL OU CONECTOR DE PRESSAO - PARA CABO 10MM2; TERMINAL OU CONECTOR DE PRESSAO - PARA CABO 16MM2 - FORNECIMENTO E INSTALACAO</t>
  </si>
  <si>
    <t xml:space="preserve">ESTACA A TRADO (BROCA) DIAMETRO = 20 CM, EM CONCRETO MOLDADO IN LOCO,15 MPA, SEM ARMACAO; CONCRETO FCK = 20MPA, TRAÇO 1:2,7:3 (CIMENTO/ AREIA MÉDIA/ BRITA 1) -PREPARO MECÂNICO COM BETONEIRA 400 L</t>
  </si>
  <si>
    <t xml:space="preserve">ALVENARIA DE VEDAÇÃO DE BLOCOS CERÂMICOS FURADOS NA HORIZONTAL DE 11,5X19X19CM (ESPESSURA 11,5M) DE PAREDES COM ÁREA LÍQUIDA MAIOR OU IGUALA 6M² SEM VÃOS E ARGAMASSA DE ASSENTAMENTO COM PREPARO EM BETONEIRA. </t>
  </si>
  <si>
    <t xml:space="preserve">CONCRETO FCK = 20MPA, TRAÇO 1:2,7:3 (CIMENTO/ AREIA MÉDIA/ BRITA 1) -PREPARO MECÂNICO COM BETONEIRA 400 L.; FABRICAÇÃO DE FÔRMA PARA PILARES E; ARMAÇÃO DE PILAR OU VIGA DE UMA ESTRUTURA CONVENCIONAL DE CONCRETO ARMADO EM UMA EDIFÍCAÇÃO TÉRREA OU SOBRADO UTILIZANDO AÇO CA-50 DE 10.0 MM - MONTAGEM ESTRUTURAS SIMILARES, EM MADEIRA SERRADA, E=25 MM</t>
  </si>
  <si>
    <t xml:space="preserve">REVESTIMENTO: CHAPISCO ARMADO APLICADO EM ALVENARIA (SEM PRESENÇA DE VÃOS) E ESTRUTURAS DECONCRETO DE FACHADA, COM COLHER DE PEDREIRO. ARGAMASSA TRAÇO 1:3 COMPREPARO MANUAL.; EMBOÇO/MASSA ÚNICA, APLICADOMANUALMENTE, TRAÇO 1:2:8, EM BETONEIRA DE 400L, PAREDES INTERNAS, COMEXECUÇÃO DE TALISCAS, EDIFICAÇÃO HABITACIONAL UNIFAMILIAR (CASAS) E EDIFICAÇÃO PÚBLICA PADRÃO. </t>
  </si>
  <si>
    <r>
      <rPr>
        <sz val="8"/>
        <color rgb="FF000000"/>
        <rFont val="Arial"/>
        <family val="2"/>
        <charset val="1"/>
      </rPr>
      <t xml:space="preserve">PINURA: </t>
    </r>
    <r>
      <rPr>
        <sz val="8"/>
        <rFont val="Arial"/>
        <family val="2"/>
        <charset val="1"/>
      </rPr>
      <t xml:space="preserve">TEXTURA ACRÍLICA, APLICAÇÃO MANUAL EM PAREDE, UMA DEMÃO. AF_09/2016</t>
    </r>
  </si>
  <si>
    <t xml:space="preserve">APLICAÇÃO MANUAL DE PINTURA COM TINTA TEXTURIZADA ACRÍLICA EM PAREDESEXTERNAS DE CASAS, DUAS CORES. LATERAL, RUA MARIA PAULA GAMBIER COSTA.</t>
  </si>
  <si>
    <t xml:space="preserve">Paraguaçu Paulista 24 de janeiro de 219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</si>
</sst>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(* #,##0.00_);_(* \(#,##0.00\);_(* \-??_);_(@_)"/>
    <numFmt numFmtId="166" formatCode="#,##0.00"/>
    <numFmt numFmtId="167" formatCode="&quot;R$&quot;#,##0.00"/>
    <numFmt numFmtId="168" formatCode="@"/>
    <numFmt numFmtId="169" formatCode="_-* #,##0.00_-;\-* #,##0.00_-;_-* \-??_-;_-@_-"/>
    <numFmt numFmtId="170" formatCode="_(* #,##0_);_(* \(#,##0\);_(* \-??_);_(@_)"/>
    <numFmt numFmtId="171" formatCode="0%"/>
    <numFmt numFmtId="172" formatCode="0.00%"/>
  </numFmts>
  <fonts count="3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8"/>
      <name val="Arial"/>
      <family val="2"/>
      <charset val="1"/>
    </font>
    <font>
      <b val="true"/>
      <sz val="7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6"/>
      <color rgb="FF000000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sz val="6"/>
      <color rgb="FF000000"/>
      <name val="Arial"/>
      <family val="2"/>
      <charset val="1"/>
    </font>
    <font>
      <sz val="7"/>
      <name val="Arial"/>
      <family val="2"/>
      <charset val="1"/>
    </font>
    <font>
      <sz val="7"/>
      <color rgb="FF000000"/>
      <name val="Arial"/>
      <family val="2"/>
      <charset val="1"/>
    </font>
    <font>
      <sz val="7"/>
      <name val="Arial"/>
      <family val="0"/>
      <charset val="1"/>
    </font>
    <font>
      <sz val="6"/>
      <name val="Arial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6"/>
      <name val="Arial"/>
      <family val="2"/>
      <charset val="1"/>
    </font>
    <font>
      <b val="true"/>
      <sz val="5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0"/>
      <color rgb="FF000000"/>
      <name val="Times New Roman"/>
      <family val="1"/>
      <charset val="1"/>
    </font>
    <font>
      <b val="true"/>
      <i val="true"/>
      <sz val="22"/>
      <color rgb="FF000000"/>
      <name val="Phyllis"/>
      <family val="0"/>
      <charset val="1"/>
    </font>
    <font>
      <b val="true"/>
      <i val="true"/>
      <sz val="18"/>
      <color rgb="FF000000"/>
      <name val="Times New Roman"/>
      <family val="1"/>
      <charset val="1"/>
    </font>
    <font>
      <b val="true"/>
      <i val="true"/>
      <sz val="12"/>
      <color rgb="FF000000"/>
      <name val="Times New Roman"/>
      <family val="1"/>
      <charset val="1"/>
    </font>
    <font>
      <b val="true"/>
      <sz val="11"/>
      <name val="Arial"/>
      <family val="2"/>
      <charset val="1"/>
    </font>
    <font>
      <b val="true"/>
      <sz val="10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b val="true"/>
      <sz val="9"/>
      <name val="Arial"/>
      <family val="2"/>
      <charset val="1"/>
    </font>
    <font>
      <sz val="9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7"/>
      <color rgb="FF000000"/>
      <name val="Arial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CCCCC"/>
        <bgColor rgb="FFBFBFBF"/>
      </patternFill>
    </fill>
    <fill>
      <patternFill patternType="solid">
        <fgColor rgb="FFBFBFBF"/>
        <bgColor rgb="FFADB9CA"/>
      </patternFill>
    </fill>
    <fill>
      <patternFill patternType="solid">
        <fgColor rgb="FFADB9CA"/>
        <bgColor rgb="FFBFBFBF"/>
      </patternFill>
    </fill>
    <fill>
      <patternFill patternType="solid">
        <fgColor rgb="FFFFFFFF"/>
        <bgColor rgb="FFF2F2F2"/>
      </patternFill>
    </fill>
    <fill>
      <patternFill patternType="solid">
        <fgColor rgb="FFFFFFCC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D9D9D9"/>
        <bgColor rgb="FFCCCCCC"/>
      </patternFill>
    </fill>
    <fill>
      <patternFill patternType="solid">
        <fgColor rgb="FFF2F2F2"/>
        <bgColor rgb="FFFFFFFF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2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4" fillId="0" borderId="2" xfId="0" applyFont="true" applyBorder="true" applyAlignment="true" applyProtection="true">
      <alignment horizontal="center" vertical="top" textRotation="0" wrapText="true" indent="0" shrinkToFit="false"/>
      <protection locked="false" hidden="false"/>
    </xf>
    <xf numFmtId="164" fontId="0" fillId="0" borderId="3" xfId="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4" fontId="0" fillId="0" borderId="4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5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0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6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8" fillId="3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9" fillId="0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11" fillId="0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2" fillId="0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7" xfId="23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11" fillId="0" borderId="7" xfId="23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2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3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3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2" fillId="0" borderId="3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left" vertical="top" textRotation="0" wrapText="false" indent="1" shrinkToFit="false"/>
      <protection locked="true" hidden="false"/>
    </xf>
    <xf numFmtId="164" fontId="11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8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3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0" fillId="0" borderId="1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0" fillId="0" borderId="1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7" fillId="2" borderId="1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9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12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4" fillId="0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14" fillId="0" borderId="1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5" fillId="0" borderId="7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7" xfId="23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12" fillId="0" borderId="7" xfId="23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6" fillId="3" borderId="8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3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3" borderId="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3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6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4" fontId="17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8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6" fontId="8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6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7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4" borderId="1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4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4" borderId="1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4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0" fillId="4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0" fillId="4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7" fillId="4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29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6" fillId="4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6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6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7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27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6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7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0" fillId="7" borderId="1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8" borderId="1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31" fillId="8" borderId="1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8" borderId="2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7" fillId="6" borderId="18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0" fillId="9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9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7" fillId="9" borderId="2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27" fillId="9" borderId="2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8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8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7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7" fillId="6" borderId="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7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27" fillId="5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7" fillId="5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5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30" fillId="5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30" fillId="5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31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10" fillId="8" borderId="1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9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3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3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3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3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3" fillId="0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7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3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al 18 2" xfId="20" builtinId="53" customBuiltin="true"/>
    <cellStyle name="Normal 2" xfId="21" builtinId="53" customBuiltin="true"/>
    <cellStyle name="Normal 3" xfId="22" builtinId="53" customBuiltin="true"/>
    <cellStyle name="Normal 4" xfId="23" builtinId="53" customBuiltin="true"/>
    <cellStyle name="Separador de milhares 10 2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F2F2F2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2CC"/>
      <rgbColor rgb="FFADB9CA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5.wmf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6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421560</xdr:colOff>
      <xdr:row>0</xdr:row>
      <xdr:rowOff>61200</xdr:rowOff>
    </xdr:from>
    <xdr:to>
      <xdr:col>3</xdr:col>
      <xdr:colOff>68040</xdr:colOff>
      <xdr:row>0</xdr:row>
      <xdr:rowOff>825120</xdr:rowOff>
    </xdr:to>
    <xdr:pic>
      <xdr:nvPicPr>
        <xdr:cNvPr id="0" name="Imagem 3" descr=""/>
        <xdr:cNvPicPr/>
      </xdr:nvPicPr>
      <xdr:blipFill>
        <a:blip r:embed="rId1"/>
        <a:stretch/>
      </xdr:blipFill>
      <xdr:spPr>
        <a:xfrm>
          <a:off x="764280" y="61200"/>
          <a:ext cx="745200" cy="763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</xdr:col>
      <xdr:colOff>421560</xdr:colOff>
      <xdr:row>29</xdr:row>
      <xdr:rowOff>61200</xdr:rowOff>
    </xdr:from>
    <xdr:to>
      <xdr:col>3</xdr:col>
      <xdr:colOff>68040</xdr:colOff>
      <xdr:row>29</xdr:row>
      <xdr:rowOff>825120</xdr:rowOff>
    </xdr:to>
    <xdr:pic>
      <xdr:nvPicPr>
        <xdr:cNvPr id="1" name="Imagem 2" descr=""/>
        <xdr:cNvPicPr/>
      </xdr:nvPicPr>
      <xdr:blipFill>
        <a:blip r:embed="rId2"/>
        <a:stretch/>
      </xdr:blipFill>
      <xdr:spPr>
        <a:xfrm>
          <a:off x="764280" y="10589400"/>
          <a:ext cx="745200" cy="763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104760</xdr:colOff>
      <xdr:row>0</xdr:row>
      <xdr:rowOff>152280</xdr:rowOff>
    </xdr:from>
    <xdr:to>
      <xdr:col>1</xdr:col>
      <xdr:colOff>485640</xdr:colOff>
      <xdr:row>4</xdr:row>
      <xdr:rowOff>47520</xdr:rowOff>
    </xdr:to>
    <xdr:pic>
      <xdr:nvPicPr>
        <xdr:cNvPr id="2" name="Picture 1" descr=""/>
        <xdr:cNvPicPr/>
      </xdr:nvPicPr>
      <xdr:blipFill>
        <a:blip r:embed="rId1"/>
        <a:stretch/>
      </xdr:blipFill>
      <xdr:spPr>
        <a:xfrm>
          <a:off x="104760" y="152280"/>
          <a:ext cx="884880" cy="952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314280</xdr:colOff>
      <xdr:row>0</xdr:row>
      <xdr:rowOff>28440</xdr:rowOff>
    </xdr:from>
    <xdr:to>
      <xdr:col>1</xdr:col>
      <xdr:colOff>743040</xdr:colOff>
      <xdr:row>3</xdr:row>
      <xdr:rowOff>75960</xdr:rowOff>
    </xdr:to>
    <xdr:pic>
      <xdr:nvPicPr>
        <xdr:cNvPr id="3" name="Picture 2" descr=""/>
        <xdr:cNvPicPr/>
      </xdr:nvPicPr>
      <xdr:blipFill>
        <a:blip r:embed="rId1"/>
        <a:stretch/>
      </xdr:blipFill>
      <xdr:spPr>
        <a:xfrm>
          <a:off x="314280" y="28440"/>
          <a:ext cx="751320" cy="9522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3" topLeftCell="A41" activePane="bottomLeft" state="frozen"/>
      <selection pane="topLeft" activeCell="A1" activeCellId="0" sqref="A1"/>
      <selection pane="bottomLeft" activeCell="A42" activeCellId="0" sqref="A42"/>
    </sheetView>
  </sheetViews>
  <sheetFormatPr defaultRowHeight="15" zeroHeight="false" outlineLevelRow="0" outlineLevelCol="0"/>
  <cols>
    <col collapsed="false" customWidth="true" hidden="false" outlineLevel="0" max="1" min="1" style="0" width="4.86"/>
    <col collapsed="false" customWidth="true" hidden="false" outlineLevel="0" max="2" min="2" style="0" width="6.28"/>
    <col collapsed="false" customWidth="true" hidden="false" outlineLevel="0" max="3" min="3" style="0" width="9.29"/>
    <col collapsed="false" customWidth="true" hidden="false" outlineLevel="0" max="4" min="4" style="0" width="47.14"/>
    <col collapsed="false" customWidth="true" hidden="false" outlineLevel="0" max="5" min="5" style="0" width="4.86"/>
    <col collapsed="false" customWidth="true" hidden="false" outlineLevel="0" max="6" min="6" style="0" width="6.28"/>
    <col collapsed="false" customWidth="true" hidden="false" outlineLevel="0" max="7" min="7" style="0" width="7.29"/>
    <col collapsed="false" customWidth="true" hidden="false" outlineLevel="0" max="8" min="8" style="0" width="8.29"/>
    <col collapsed="false" customWidth="true" hidden="true" outlineLevel="0" max="9" min="9" style="0" width="12.42"/>
    <col collapsed="false" customWidth="true" hidden="false" outlineLevel="0" max="1025" min="10" style="0" width="8.67"/>
  </cols>
  <sheetData>
    <row r="1" customFormat="false" ht="66.95" hidden="false" customHeight="true" outlineLevel="0" collapsed="false">
      <c r="A1" s="1"/>
      <c r="B1" s="2"/>
      <c r="C1" s="2"/>
      <c r="D1" s="3" t="s">
        <v>0</v>
      </c>
      <c r="E1" s="3"/>
      <c r="F1" s="3"/>
      <c r="G1" s="3"/>
      <c r="H1" s="4"/>
    </row>
    <row r="2" customFormat="false" ht="16.5" hidden="false" customHeight="true" outlineLevel="0" collapsed="false">
      <c r="A2" s="5"/>
      <c r="B2" s="6"/>
      <c r="C2" s="7" t="s">
        <v>1</v>
      </c>
      <c r="D2" s="7"/>
      <c r="E2" s="7"/>
      <c r="F2" s="7"/>
      <c r="G2" s="7"/>
      <c r="H2" s="8"/>
      <c r="I2" s="9"/>
    </row>
    <row r="3" customFormat="false" ht="21.95" hidden="false" customHeight="true" outlineLevel="0" collapsed="false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1" t="s">
        <v>9</v>
      </c>
    </row>
    <row r="4" customFormat="false" ht="15.75" hidden="false" customHeight="true" outlineLevel="0" collapsed="false">
      <c r="A4" s="12" t="s">
        <v>10</v>
      </c>
      <c r="B4" s="12"/>
      <c r="C4" s="12" t="s">
        <v>11</v>
      </c>
      <c r="D4" s="12"/>
      <c r="E4" s="12"/>
      <c r="F4" s="12"/>
      <c r="G4" s="12"/>
      <c r="H4" s="13" t="n">
        <f aca="false">H5</f>
        <v>1157.6704</v>
      </c>
      <c r="I4" s="14" t="n">
        <v>1088.06</v>
      </c>
    </row>
    <row r="5" customFormat="false" ht="29.25" hidden="false" customHeight="true" outlineLevel="0" collapsed="false">
      <c r="A5" s="15" t="s">
        <v>12</v>
      </c>
      <c r="B5" s="16" t="s">
        <v>13</v>
      </c>
      <c r="C5" s="16" t="s">
        <v>14</v>
      </c>
      <c r="D5" s="17" t="s">
        <v>15</v>
      </c>
      <c r="E5" s="16" t="s">
        <v>16</v>
      </c>
      <c r="F5" s="18" t="n">
        <v>95.36</v>
      </c>
      <c r="G5" s="18" t="n">
        <v>12.14</v>
      </c>
      <c r="H5" s="18" t="n">
        <f aca="false">F5*G5</f>
        <v>1157.6704</v>
      </c>
      <c r="I5" s="19" t="n">
        <v>1088.06</v>
      </c>
    </row>
    <row r="6" customFormat="false" ht="15.75" hidden="false" customHeight="true" outlineLevel="0" collapsed="false">
      <c r="A6" s="12" t="s">
        <v>17</v>
      </c>
      <c r="B6" s="12"/>
      <c r="C6" s="12" t="s">
        <v>18</v>
      </c>
      <c r="D6" s="12"/>
      <c r="E6" s="12"/>
      <c r="F6" s="12"/>
      <c r="G6" s="12"/>
      <c r="H6" s="13" t="n">
        <f aca="false">H7+H8</f>
        <v>10042.9928</v>
      </c>
      <c r="I6" s="14" t="n">
        <v>10031.49</v>
      </c>
    </row>
    <row r="7" customFormat="false" ht="50.25" hidden="false" customHeight="true" outlineLevel="0" collapsed="false">
      <c r="A7" s="15" t="s">
        <v>19</v>
      </c>
      <c r="B7" s="16" t="s">
        <v>13</v>
      </c>
      <c r="C7" s="16" t="s">
        <v>20</v>
      </c>
      <c r="D7" s="17" t="s">
        <v>21</v>
      </c>
      <c r="E7" s="16" t="s">
        <v>22</v>
      </c>
      <c r="F7" s="18" t="n">
        <v>18.86</v>
      </c>
      <c r="G7" s="18" t="n">
        <v>386.1</v>
      </c>
      <c r="H7" s="18" t="n">
        <f aca="false">F7*G7</f>
        <v>7281.846</v>
      </c>
      <c r="I7" s="19" t="n">
        <v>7270.34</v>
      </c>
    </row>
    <row r="8" customFormat="false" ht="33.75" hidden="false" customHeight="false" outlineLevel="0" collapsed="false">
      <c r="A8" s="15" t="s">
        <v>23</v>
      </c>
      <c r="B8" s="16" t="s">
        <v>13</v>
      </c>
      <c r="C8" s="16" t="s">
        <v>24</v>
      </c>
      <c r="D8" s="17" t="s">
        <v>25</v>
      </c>
      <c r="E8" s="16" t="s">
        <v>16</v>
      </c>
      <c r="F8" s="18" t="n">
        <v>149.09</v>
      </c>
      <c r="G8" s="18" t="n">
        <v>18.52</v>
      </c>
      <c r="H8" s="18" t="n">
        <f aca="false">F8*G8</f>
        <v>2761.1468</v>
      </c>
      <c r="I8" s="19" t="n">
        <v>2761.15</v>
      </c>
    </row>
    <row r="9" customFormat="false" ht="15.75" hidden="false" customHeight="true" outlineLevel="0" collapsed="false">
      <c r="A9" s="12" t="n">
        <v>3</v>
      </c>
      <c r="B9" s="12"/>
      <c r="C9" s="12" t="s">
        <v>26</v>
      </c>
      <c r="D9" s="12"/>
      <c r="E9" s="12"/>
      <c r="F9" s="12"/>
      <c r="G9" s="12"/>
      <c r="H9" s="13" t="n">
        <f aca="false">H10</f>
        <v>3262.8244</v>
      </c>
      <c r="I9" s="14" t="n">
        <v>2818.77</v>
      </c>
    </row>
    <row r="10" customFormat="false" ht="22.5" hidden="false" customHeight="false" outlineLevel="0" collapsed="false">
      <c r="A10" s="15" t="s">
        <v>27</v>
      </c>
      <c r="B10" s="16" t="s">
        <v>13</v>
      </c>
      <c r="C10" s="16" t="s">
        <v>28</v>
      </c>
      <c r="D10" s="17" t="s">
        <v>29</v>
      </c>
      <c r="E10" s="16" t="s">
        <v>16</v>
      </c>
      <c r="F10" s="18" t="n">
        <v>6.82</v>
      </c>
      <c r="G10" s="18" t="n">
        <v>478.42</v>
      </c>
      <c r="H10" s="18" t="n">
        <f aca="false">F10*G10</f>
        <v>3262.8244</v>
      </c>
      <c r="I10" s="19" t="n">
        <v>2818.77</v>
      </c>
    </row>
    <row r="11" customFormat="false" ht="20.1" hidden="false" customHeight="true" outlineLevel="0" collapsed="false">
      <c r="A11" s="12" t="n">
        <v>4</v>
      </c>
      <c r="B11" s="12"/>
      <c r="C11" s="12" t="s">
        <v>30</v>
      </c>
      <c r="D11" s="12"/>
      <c r="E11" s="12"/>
      <c r="F11" s="12"/>
      <c r="G11" s="12"/>
      <c r="H11" s="13" t="n">
        <f aca="false">H12+H13</f>
        <v>202.05</v>
      </c>
      <c r="I11" s="14" t="n">
        <v>202.89</v>
      </c>
    </row>
    <row r="12" customFormat="false" ht="15" hidden="false" customHeight="false" outlineLevel="0" collapsed="false">
      <c r="A12" s="15" t="s">
        <v>31</v>
      </c>
      <c r="B12" s="16" t="s">
        <v>13</v>
      </c>
      <c r="C12" s="16" t="n">
        <v>11731</v>
      </c>
      <c r="D12" s="17" t="s">
        <v>32</v>
      </c>
      <c r="E12" s="16" t="s">
        <v>33</v>
      </c>
      <c r="F12" s="18" t="n">
        <v>21</v>
      </c>
      <c r="G12" s="18" t="n">
        <v>4.03</v>
      </c>
      <c r="H12" s="18" t="n">
        <f aca="false">F12*G12</f>
        <v>84.63</v>
      </c>
      <c r="I12" s="19" t="n">
        <v>85.47</v>
      </c>
    </row>
    <row r="13" customFormat="false" ht="15" hidden="false" customHeight="false" outlineLevel="0" collapsed="false">
      <c r="A13" s="15" t="s">
        <v>34</v>
      </c>
      <c r="B13" s="16" t="s">
        <v>13</v>
      </c>
      <c r="C13" s="16" t="s">
        <v>35</v>
      </c>
      <c r="D13" s="17" t="s">
        <v>36</v>
      </c>
      <c r="E13" s="16" t="s">
        <v>33</v>
      </c>
      <c r="F13" s="18" t="n">
        <v>19</v>
      </c>
      <c r="G13" s="18" t="n">
        <v>6.18</v>
      </c>
      <c r="H13" s="18" t="n">
        <f aca="false">F13*G13</f>
        <v>117.42</v>
      </c>
      <c r="I13" s="19" t="n">
        <v>117.42</v>
      </c>
    </row>
    <row r="14" customFormat="false" ht="15" hidden="false" customHeight="true" outlineLevel="0" collapsed="false">
      <c r="A14" s="12" t="n">
        <v>5</v>
      </c>
      <c r="B14" s="12"/>
      <c r="C14" s="12" t="s">
        <v>37</v>
      </c>
      <c r="D14" s="12"/>
      <c r="E14" s="12"/>
      <c r="F14" s="12"/>
      <c r="G14" s="12"/>
      <c r="H14" s="13" t="n">
        <f aca="false">SUM(H15:H24)</f>
        <v>5160.81</v>
      </c>
      <c r="I14" s="14" t="n">
        <v>2525.76</v>
      </c>
    </row>
    <row r="15" customFormat="false" ht="37.5" hidden="false" customHeight="true" outlineLevel="0" collapsed="false">
      <c r="A15" s="15" t="s">
        <v>38</v>
      </c>
      <c r="B15" s="16" t="s">
        <v>13</v>
      </c>
      <c r="C15" s="16" t="s">
        <v>39</v>
      </c>
      <c r="D15" s="17" t="s">
        <v>40</v>
      </c>
      <c r="E15" s="16" t="s">
        <v>41</v>
      </c>
      <c r="F15" s="18" t="n">
        <v>48</v>
      </c>
      <c r="G15" s="18" t="n">
        <v>8.85</v>
      </c>
      <c r="H15" s="18" t="n">
        <f aca="false">F15*G15</f>
        <v>424.8</v>
      </c>
      <c r="I15" s="19" t="n">
        <v>367.68</v>
      </c>
    </row>
    <row r="16" customFormat="false" ht="33.75" hidden="false" customHeight="false" outlineLevel="0" collapsed="false">
      <c r="A16" s="15" t="s">
        <v>42</v>
      </c>
      <c r="B16" s="16" t="s">
        <v>13</v>
      </c>
      <c r="C16" s="16" t="s">
        <v>43</v>
      </c>
      <c r="D16" s="17" t="s">
        <v>44</v>
      </c>
      <c r="E16" s="16" t="s">
        <v>41</v>
      </c>
      <c r="F16" s="18" t="n">
        <f aca="false">48*4</f>
        <v>192</v>
      </c>
      <c r="G16" s="18" t="n">
        <v>13.48</v>
      </c>
      <c r="H16" s="18" t="n">
        <f aca="false">F16*G16</f>
        <v>2588.16</v>
      </c>
      <c r="I16" s="19" t="n">
        <v>2158.08</v>
      </c>
    </row>
    <row r="17" customFormat="false" ht="22.5" hidden="false" customHeight="false" outlineLevel="0" collapsed="false">
      <c r="A17" s="15" t="s">
        <v>45</v>
      </c>
      <c r="B17" s="20" t="s">
        <v>13</v>
      </c>
      <c r="C17" s="20" t="s">
        <v>46</v>
      </c>
      <c r="D17" s="21" t="s">
        <v>47</v>
      </c>
      <c r="E17" s="20" t="s">
        <v>33</v>
      </c>
      <c r="F17" s="22" t="n">
        <v>20</v>
      </c>
      <c r="G17" s="22" t="n">
        <v>46.14</v>
      </c>
      <c r="H17" s="18" t="n">
        <f aca="false">F17*G17</f>
        <v>922.8</v>
      </c>
      <c r="I17" s="19"/>
    </row>
    <row r="18" customFormat="false" ht="22.5" hidden="false" customHeight="false" outlineLevel="0" collapsed="false">
      <c r="A18" s="15" t="s">
        <v>48</v>
      </c>
      <c r="B18" s="20" t="s">
        <v>13</v>
      </c>
      <c r="C18" s="20" t="s">
        <v>49</v>
      </c>
      <c r="D18" s="21" t="s">
        <v>50</v>
      </c>
      <c r="E18" s="20" t="s">
        <v>33</v>
      </c>
      <c r="F18" s="22" t="n">
        <v>2</v>
      </c>
      <c r="G18" s="22" t="n">
        <v>61.84</v>
      </c>
      <c r="H18" s="18" t="n">
        <f aca="false">F18*G18</f>
        <v>123.68</v>
      </c>
      <c r="I18" s="19"/>
    </row>
    <row r="19" customFormat="false" ht="22.5" hidden="false" customHeight="false" outlineLevel="0" collapsed="false">
      <c r="A19" s="15" t="s">
        <v>51</v>
      </c>
      <c r="B19" s="23" t="s">
        <v>52</v>
      </c>
      <c r="C19" s="23" t="s">
        <v>52</v>
      </c>
      <c r="D19" s="24" t="s">
        <v>53</v>
      </c>
      <c r="E19" s="20" t="s">
        <v>33</v>
      </c>
      <c r="F19" s="18" t="n">
        <v>1</v>
      </c>
      <c r="G19" s="18" t="n">
        <v>70.34</v>
      </c>
      <c r="H19" s="18" t="n">
        <f aca="false">F19*G19</f>
        <v>70.34</v>
      </c>
      <c r="I19" s="19"/>
    </row>
    <row r="20" customFormat="false" ht="22.5" hidden="false" customHeight="false" outlineLevel="0" collapsed="false">
      <c r="A20" s="15" t="s">
        <v>54</v>
      </c>
      <c r="B20" s="20" t="s">
        <v>13</v>
      </c>
      <c r="C20" s="20" t="s">
        <v>55</v>
      </c>
      <c r="D20" s="21" t="s">
        <v>56</v>
      </c>
      <c r="E20" s="20" t="s">
        <v>33</v>
      </c>
      <c r="F20" s="22" t="n">
        <v>22</v>
      </c>
      <c r="G20" s="22" t="n">
        <v>15.34</v>
      </c>
      <c r="H20" s="18" t="n">
        <f aca="false">F20*G20</f>
        <v>337.48</v>
      </c>
      <c r="I20" s="19"/>
    </row>
    <row r="21" customFormat="false" ht="26.25" hidden="false" customHeight="true" outlineLevel="0" collapsed="false">
      <c r="A21" s="15" t="s">
        <v>57</v>
      </c>
      <c r="B21" s="20" t="s">
        <v>13</v>
      </c>
      <c r="C21" s="20" t="s">
        <v>58</v>
      </c>
      <c r="D21" s="21" t="s">
        <v>59</v>
      </c>
      <c r="E21" s="20" t="s">
        <v>33</v>
      </c>
      <c r="F21" s="22" t="n">
        <v>3</v>
      </c>
      <c r="G21" s="22" t="n">
        <v>15.28</v>
      </c>
      <c r="H21" s="18" t="n">
        <f aca="false">F21*G21</f>
        <v>45.84</v>
      </c>
      <c r="I21" s="19"/>
    </row>
    <row r="22" customFormat="false" ht="31.5" hidden="false" customHeight="true" outlineLevel="0" collapsed="false">
      <c r="A22" s="15" t="s">
        <v>60</v>
      </c>
      <c r="B22" s="20" t="s">
        <v>13</v>
      </c>
      <c r="C22" s="20" t="s">
        <v>61</v>
      </c>
      <c r="D22" s="21" t="s">
        <v>62</v>
      </c>
      <c r="E22" s="20" t="s">
        <v>33</v>
      </c>
      <c r="F22" s="22" t="n">
        <v>5</v>
      </c>
      <c r="G22" s="22" t="n">
        <v>4.23</v>
      </c>
      <c r="H22" s="18" t="n">
        <f aca="false">F22*G22</f>
        <v>21.15</v>
      </c>
      <c r="I22" s="19"/>
    </row>
    <row r="23" customFormat="false" ht="38.25" hidden="false" customHeight="true" outlineLevel="0" collapsed="false">
      <c r="A23" s="15" t="s">
        <v>63</v>
      </c>
      <c r="B23" s="20" t="s">
        <v>13</v>
      </c>
      <c r="C23" s="20" t="n">
        <v>394</v>
      </c>
      <c r="D23" s="21" t="s">
        <v>64</v>
      </c>
      <c r="E23" s="20" t="s">
        <v>33</v>
      </c>
      <c r="F23" s="22" t="n">
        <v>100</v>
      </c>
      <c r="G23" s="22" t="n">
        <v>1.25</v>
      </c>
      <c r="H23" s="18" t="n">
        <f aca="false">F23*G23</f>
        <v>125</v>
      </c>
      <c r="I23" s="19"/>
    </row>
    <row r="24" customFormat="false" ht="57" hidden="false" customHeight="true" outlineLevel="0" collapsed="false">
      <c r="A24" s="15" t="s">
        <v>65</v>
      </c>
      <c r="B24" s="23" t="s">
        <v>13</v>
      </c>
      <c r="C24" s="23" t="s">
        <v>66</v>
      </c>
      <c r="D24" s="24" t="s">
        <v>67</v>
      </c>
      <c r="E24" s="20" t="s">
        <v>33</v>
      </c>
      <c r="F24" s="18" t="n">
        <v>1</v>
      </c>
      <c r="G24" s="18" t="n">
        <v>501.56</v>
      </c>
      <c r="H24" s="18" t="n">
        <f aca="false">F24*G24</f>
        <v>501.56</v>
      </c>
      <c r="I24" s="19"/>
    </row>
    <row r="25" customFormat="false" ht="15" hidden="false" customHeight="true" outlineLevel="0" collapsed="false">
      <c r="A25" s="12" t="n">
        <v>6</v>
      </c>
      <c r="B25" s="12"/>
      <c r="C25" s="12" t="s">
        <v>68</v>
      </c>
      <c r="D25" s="12"/>
      <c r="E25" s="12"/>
      <c r="F25" s="12"/>
      <c r="G25" s="12"/>
      <c r="H25" s="13" t="n">
        <f aca="false">SUM(H26:H38)</f>
        <v>19850.856</v>
      </c>
      <c r="I25" s="14" t="n">
        <v>17984.25</v>
      </c>
    </row>
    <row r="26" customFormat="false" ht="38.25" hidden="false" customHeight="true" outlineLevel="0" collapsed="false">
      <c r="A26" s="15" t="s">
        <v>69</v>
      </c>
      <c r="B26" s="16" t="s">
        <v>13</v>
      </c>
      <c r="C26" s="16" t="n">
        <v>98228</v>
      </c>
      <c r="D26" s="17" t="s">
        <v>70</v>
      </c>
      <c r="E26" s="16" t="s">
        <v>41</v>
      </c>
      <c r="F26" s="18" t="n">
        <v>28</v>
      </c>
      <c r="G26" s="18" t="n">
        <v>49.57</v>
      </c>
      <c r="H26" s="18" t="n">
        <f aca="false">F26*G26</f>
        <v>1387.96</v>
      </c>
      <c r="I26" s="19" t="n">
        <v>1329.16</v>
      </c>
    </row>
    <row r="27" customFormat="false" ht="36.75" hidden="false" customHeight="true" outlineLevel="0" collapsed="false">
      <c r="A27" s="15" t="s">
        <v>71</v>
      </c>
      <c r="B27" s="16" t="s">
        <v>13</v>
      </c>
      <c r="C27" s="16" t="s">
        <v>72</v>
      </c>
      <c r="D27" s="17" t="s">
        <v>73</v>
      </c>
      <c r="E27" s="16" t="s">
        <v>22</v>
      </c>
      <c r="F27" s="18" t="n">
        <v>5.6</v>
      </c>
      <c r="G27" s="18" t="n">
        <v>282.45</v>
      </c>
      <c r="H27" s="18" t="n">
        <f aca="false">F27*G27</f>
        <v>1581.72</v>
      </c>
      <c r="I27" s="19" t="n">
        <v>1631.28</v>
      </c>
    </row>
    <row r="28" customFormat="false" ht="56.25" hidden="false" customHeight="false" outlineLevel="0" collapsed="false">
      <c r="A28" s="15" t="s">
        <v>74</v>
      </c>
      <c r="B28" s="16" t="s">
        <v>13</v>
      </c>
      <c r="C28" s="16" t="n">
        <v>87505</v>
      </c>
      <c r="D28" s="17" t="s">
        <v>75</v>
      </c>
      <c r="E28" s="16" t="s">
        <v>16</v>
      </c>
      <c r="F28" s="18" t="n">
        <v>89.1</v>
      </c>
      <c r="G28" s="18" t="n">
        <v>54.82</v>
      </c>
      <c r="H28" s="18" t="n">
        <f aca="false">F28*G28</f>
        <v>4884.462</v>
      </c>
      <c r="I28" s="19" t="n">
        <v>4554.79</v>
      </c>
    </row>
    <row r="29" customFormat="false" ht="15" hidden="false" customHeight="false" outlineLevel="0" collapsed="false">
      <c r="A29" s="25"/>
      <c r="B29" s="26"/>
      <c r="C29" s="26"/>
      <c r="D29" s="27"/>
      <c r="E29" s="26"/>
      <c r="F29" s="28"/>
      <c r="G29" s="28"/>
      <c r="H29" s="28"/>
      <c r="I29" s="29"/>
    </row>
    <row r="30" customFormat="false" ht="66.95" hidden="false" customHeight="true" outlineLevel="0" collapsed="false">
      <c r="A30" s="1"/>
      <c r="B30" s="2"/>
      <c r="C30" s="2"/>
      <c r="D30" s="3" t="s">
        <v>0</v>
      </c>
      <c r="E30" s="3"/>
      <c r="F30" s="3"/>
      <c r="G30" s="3"/>
      <c r="H30" s="4"/>
    </row>
    <row r="31" customFormat="false" ht="16.5" hidden="false" customHeight="true" outlineLevel="0" collapsed="false">
      <c r="A31" s="5"/>
      <c r="B31" s="6"/>
      <c r="C31" s="7" t="s">
        <v>1</v>
      </c>
      <c r="D31" s="7"/>
      <c r="E31" s="7"/>
      <c r="F31" s="7"/>
      <c r="G31" s="7"/>
      <c r="H31" s="8"/>
      <c r="I31" s="9"/>
    </row>
    <row r="32" customFormat="false" ht="21.95" hidden="false" customHeight="true" outlineLevel="0" collapsed="false">
      <c r="A32" s="10" t="s">
        <v>2</v>
      </c>
      <c r="B32" s="10" t="s">
        <v>3</v>
      </c>
      <c r="C32" s="10" t="s">
        <v>4</v>
      </c>
      <c r="D32" s="10" t="s">
        <v>5</v>
      </c>
      <c r="E32" s="10" t="s">
        <v>6</v>
      </c>
      <c r="F32" s="10" t="s">
        <v>7</v>
      </c>
      <c r="G32" s="10" t="s">
        <v>8</v>
      </c>
      <c r="H32" s="10" t="s">
        <v>9</v>
      </c>
      <c r="I32" s="11" t="s">
        <v>9</v>
      </c>
    </row>
    <row r="33" customFormat="false" ht="30.75" hidden="false" customHeight="true" outlineLevel="0" collapsed="false">
      <c r="A33" s="15" t="s">
        <v>76</v>
      </c>
      <c r="B33" s="16" t="s">
        <v>13</v>
      </c>
      <c r="C33" s="16" t="s">
        <v>77</v>
      </c>
      <c r="D33" s="17" t="s">
        <v>78</v>
      </c>
      <c r="E33" s="16" t="s">
        <v>16</v>
      </c>
      <c r="F33" s="18" t="n">
        <v>30</v>
      </c>
      <c r="G33" s="18" t="n">
        <v>82.39</v>
      </c>
      <c r="H33" s="18" t="n">
        <f aca="false">F33*G33</f>
        <v>2471.7</v>
      </c>
      <c r="I33" s="19" t="n">
        <v>1488.3</v>
      </c>
    </row>
    <row r="34" customFormat="false" ht="45" hidden="false" customHeight="false" outlineLevel="0" collapsed="false">
      <c r="A34" s="15" t="s">
        <v>79</v>
      </c>
      <c r="B34" s="16" t="s">
        <v>13</v>
      </c>
      <c r="C34" s="16" t="s">
        <v>80</v>
      </c>
      <c r="D34" s="17" t="s">
        <v>81</v>
      </c>
      <c r="E34" s="16" t="s">
        <v>82</v>
      </c>
      <c r="F34" s="18" t="n">
        <v>101.6</v>
      </c>
      <c r="G34" s="18" t="n">
        <v>8.2</v>
      </c>
      <c r="H34" s="18" t="n">
        <f aca="false">F34*G34</f>
        <v>833.12</v>
      </c>
      <c r="I34" s="19" t="n">
        <v>864.62</v>
      </c>
    </row>
    <row r="35" customFormat="false" ht="33.75" hidden="false" customHeight="false" outlineLevel="0" collapsed="false">
      <c r="A35" s="15" t="s">
        <v>83</v>
      </c>
      <c r="B35" s="16" t="s">
        <v>13</v>
      </c>
      <c r="C35" s="16" t="s">
        <v>72</v>
      </c>
      <c r="D35" s="17" t="s">
        <v>73</v>
      </c>
      <c r="E35" s="16" t="s">
        <v>22</v>
      </c>
      <c r="F35" s="18" t="n">
        <v>3.6</v>
      </c>
      <c r="G35" s="18" t="n">
        <v>282.45</v>
      </c>
      <c r="H35" s="18" t="n">
        <f aca="false">F35*G35</f>
        <v>1016.82</v>
      </c>
      <c r="I35" s="19" t="n">
        <v>1048.68</v>
      </c>
    </row>
    <row r="36" customFormat="false" ht="45" hidden="false" customHeight="false" outlineLevel="0" collapsed="false">
      <c r="A36" s="15" t="s">
        <v>84</v>
      </c>
      <c r="B36" s="16" t="s">
        <v>13</v>
      </c>
      <c r="C36" s="16" t="s">
        <v>85</v>
      </c>
      <c r="D36" s="17" t="s">
        <v>86</v>
      </c>
      <c r="E36" s="16" t="s">
        <v>16</v>
      </c>
      <c r="F36" s="18" t="n">
        <v>178.2</v>
      </c>
      <c r="G36" s="18" t="n">
        <v>5.51</v>
      </c>
      <c r="H36" s="18" t="n">
        <f aca="false">F36*G36</f>
        <v>981.882</v>
      </c>
      <c r="I36" s="19" t="n">
        <v>907.04</v>
      </c>
    </row>
    <row r="37" customFormat="false" ht="67.5" hidden="false" customHeight="false" outlineLevel="0" collapsed="false">
      <c r="A37" s="15" t="s">
        <v>87</v>
      </c>
      <c r="B37" s="16" t="s">
        <v>13</v>
      </c>
      <c r="C37" s="16" t="s">
        <v>88</v>
      </c>
      <c r="D37" s="17" t="s">
        <v>89</v>
      </c>
      <c r="E37" s="16" t="s">
        <v>16</v>
      </c>
      <c r="F37" s="18" t="n">
        <v>178.2</v>
      </c>
      <c r="G37" s="18" t="n">
        <v>26.33</v>
      </c>
      <c r="H37" s="18" t="n">
        <f aca="false">F37*G37</f>
        <v>4692.006</v>
      </c>
      <c r="I37" s="19" t="n">
        <v>4371.25</v>
      </c>
    </row>
    <row r="38" customFormat="false" ht="22.5" hidden="false" customHeight="false" outlineLevel="0" collapsed="false">
      <c r="A38" s="15" t="s">
        <v>90</v>
      </c>
      <c r="B38" s="16" t="s">
        <v>13</v>
      </c>
      <c r="C38" s="16" t="s">
        <v>91</v>
      </c>
      <c r="D38" s="17" t="s">
        <v>92</v>
      </c>
      <c r="E38" s="16" t="s">
        <v>16</v>
      </c>
      <c r="F38" s="18" t="n">
        <v>178.2</v>
      </c>
      <c r="G38" s="18" t="n">
        <v>11.23</v>
      </c>
      <c r="H38" s="18" t="n">
        <f aca="false">F38*G38</f>
        <v>2001.186</v>
      </c>
      <c r="I38" s="19" t="n">
        <v>1789.13</v>
      </c>
    </row>
    <row r="39" customFormat="false" ht="17.25" hidden="false" customHeight="true" outlineLevel="0" collapsed="false">
      <c r="A39" s="12" t="n">
        <v>7</v>
      </c>
      <c r="B39" s="12"/>
      <c r="C39" s="12" t="s">
        <v>93</v>
      </c>
      <c r="D39" s="12"/>
      <c r="E39" s="12"/>
      <c r="F39" s="12"/>
      <c r="G39" s="12"/>
      <c r="H39" s="13" t="n">
        <f aca="false">H40</f>
        <v>3806.684</v>
      </c>
      <c r="I39" s="14" t="n">
        <f aca="false">H39</f>
        <v>3806.684</v>
      </c>
    </row>
    <row r="40" customFormat="false" ht="40.5" hidden="false" customHeight="true" outlineLevel="0" collapsed="false">
      <c r="A40" s="15" t="s">
        <v>94</v>
      </c>
      <c r="B40" s="16" t="s">
        <v>13</v>
      </c>
      <c r="C40" s="16" t="s">
        <v>95</v>
      </c>
      <c r="D40" s="17" t="s">
        <v>96</v>
      </c>
      <c r="E40" s="16" t="s">
        <v>16</v>
      </c>
      <c r="F40" s="18" t="n">
        <v>211.6</v>
      </c>
      <c r="G40" s="18" t="n">
        <v>17.99</v>
      </c>
      <c r="H40" s="18" t="n">
        <f aca="false">F40*G40</f>
        <v>3806.684</v>
      </c>
      <c r="I40" s="19" t="n">
        <f aca="false">H40</f>
        <v>3806.684</v>
      </c>
    </row>
    <row r="41" customFormat="false" ht="17.25" hidden="false" customHeight="true" outlineLevel="0" collapsed="false">
      <c r="A41" s="12" t="n">
        <v>8</v>
      </c>
      <c r="B41" s="30"/>
      <c r="C41" s="31" t="s">
        <v>97</v>
      </c>
      <c r="D41" s="31"/>
      <c r="E41" s="30"/>
      <c r="F41" s="32"/>
      <c r="G41" s="32"/>
      <c r="H41" s="13" t="n">
        <f aca="false">H42+H43+H44+H45+H46+H47+H48+H49+H50</f>
        <v>6928.419</v>
      </c>
      <c r="I41" s="33"/>
    </row>
    <row r="42" customFormat="false" ht="21.75" hidden="false" customHeight="true" outlineLevel="0" collapsed="false">
      <c r="A42" s="34" t="s">
        <v>98</v>
      </c>
      <c r="B42" s="16" t="s">
        <v>99</v>
      </c>
      <c r="C42" s="35" t="s">
        <v>100</v>
      </c>
      <c r="D42" s="36" t="s">
        <v>101</v>
      </c>
      <c r="E42" s="37" t="s">
        <v>16</v>
      </c>
      <c r="F42" s="18" t="n">
        <v>53.56</v>
      </c>
      <c r="G42" s="18" t="n">
        <v>3.9</v>
      </c>
      <c r="H42" s="18" t="n">
        <f aca="false">F42*G42</f>
        <v>208.884</v>
      </c>
      <c r="I42" s="33"/>
    </row>
    <row r="43" customFormat="false" ht="15" hidden="false" customHeight="false" outlineLevel="0" collapsed="false">
      <c r="A43" s="38" t="s">
        <v>102</v>
      </c>
      <c r="B43" s="39" t="s">
        <v>99</v>
      </c>
      <c r="C43" s="40" t="s">
        <v>103</v>
      </c>
      <c r="D43" s="24" t="s">
        <v>104</v>
      </c>
      <c r="E43" s="41" t="s">
        <v>22</v>
      </c>
      <c r="F43" s="42" t="n">
        <v>2.7</v>
      </c>
      <c r="G43" s="42" t="n">
        <v>142.89</v>
      </c>
      <c r="H43" s="18" t="n">
        <f aca="false">F43*G43</f>
        <v>385.803</v>
      </c>
      <c r="I43" s="33"/>
    </row>
    <row r="44" customFormat="false" ht="27.75" hidden="false" customHeight="true" outlineLevel="0" collapsed="false">
      <c r="A44" s="34" t="s">
        <v>105</v>
      </c>
      <c r="B44" s="16" t="s">
        <v>13</v>
      </c>
      <c r="C44" s="16" t="n">
        <v>72897</v>
      </c>
      <c r="D44" s="24" t="s">
        <v>106</v>
      </c>
      <c r="E44" s="43" t="s">
        <v>22</v>
      </c>
      <c r="F44" s="42" t="n">
        <v>9.56</v>
      </c>
      <c r="G44" s="42" t="n">
        <v>22.2</v>
      </c>
      <c r="H44" s="42" t="n">
        <f aca="false">F44*G44</f>
        <v>212.232</v>
      </c>
      <c r="I44" s="33"/>
    </row>
    <row r="45" customFormat="false" ht="25.5" hidden="false" customHeight="true" outlineLevel="0" collapsed="false">
      <c r="A45" s="34" t="s">
        <v>107</v>
      </c>
      <c r="B45" s="16"/>
      <c r="C45" s="16" t="n">
        <v>72900</v>
      </c>
      <c r="D45" s="24" t="s">
        <v>108</v>
      </c>
      <c r="E45" s="23" t="s">
        <v>22</v>
      </c>
      <c r="F45" s="18"/>
      <c r="G45" s="18" t="n">
        <v>6.07</v>
      </c>
      <c r="H45" s="18" t="n">
        <f aca="false">F45*G45</f>
        <v>0</v>
      </c>
      <c r="I45" s="33"/>
    </row>
    <row r="46" customFormat="false" ht="46.5" hidden="false" customHeight="true" outlineLevel="0" collapsed="false">
      <c r="A46" s="34" t="s">
        <v>109</v>
      </c>
      <c r="B46" s="16" t="s">
        <v>13</v>
      </c>
      <c r="C46" s="16" t="s">
        <v>85</v>
      </c>
      <c r="D46" s="17" t="s">
        <v>86</v>
      </c>
      <c r="E46" s="16" t="s">
        <v>16</v>
      </c>
      <c r="F46" s="18" t="n">
        <v>34</v>
      </c>
      <c r="G46" s="18" t="n">
        <v>5.51</v>
      </c>
      <c r="H46" s="18" t="n">
        <f aca="false">F46*G46</f>
        <v>187.34</v>
      </c>
      <c r="I46" s="33"/>
    </row>
    <row r="47" customFormat="false" ht="67.5" hidden="false" customHeight="false" outlineLevel="0" collapsed="false">
      <c r="A47" s="34" t="s">
        <v>110</v>
      </c>
      <c r="B47" s="16" t="s">
        <v>13</v>
      </c>
      <c r="C47" s="16" t="s">
        <v>88</v>
      </c>
      <c r="D47" s="17" t="s">
        <v>89</v>
      </c>
      <c r="E47" s="16" t="s">
        <v>16</v>
      </c>
      <c r="F47" s="18" t="n">
        <v>34</v>
      </c>
      <c r="G47" s="18" t="n">
        <v>26.33</v>
      </c>
      <c r="H47" s="18" t="n">
        <f aca="false">F47*G47</f>
        <v>895.22</v>
      </c>
      <c r="I47" s="33"/>
    </row>
    <row r="48" customFormat="false" ht="33" hidden="false" customHeight="true" outlineLevel="0" collapsed="false">
      <c r="A48" s="34" t="s">
        <v>111</v>
      </c>
      <c r="B48" s="16" t="s">
        <v>13</v>
      </c>
      <c r="C48" s="16" t="n">
        <v>98561</v>
      </c>
      <c r="D48" s="24" t="s">
        <v>112</v>
      </c>
      <c r="E48" s="16" t="s">
        <v>16</v>
      </c>
      <c r="F48" s="18" t="n">
        <v>34</v>
      </c>
      <c r="G48" s="18" t="n">
        <v>30.26</v>
      </c>
      <c r="H48" s="18" t="n">
        <f aca="false">F48*G48</f>
        <v>1028.84</v>
      </c>
      <c r="I48" s="33"/>
    </row>
    <row r="49" customFormat="false" ht="63" hidden="false" customHeight="true" outlineLevel="0" collapsed="false">
      <c r="A49" s="34" t="s">
        <v>113</v>
      </c>
      <c r="B49" s="16" t="s">
        <v>13</v>
      </c>
      <c r="C49" s="16" t="n">
        <v>93394</v>
      </c>
      <c r="D49" s="24" t="s">
        <v>114</v>
      </c>
      <c r="E49" s="16" t="s">
        <v>16</v>
      </c>
      <c r="F49" s="18" t="n">
        <v>35</v>
      </c>
      <c r="G49" s="18" t="n">
        <v>43.83</v>
      </c>
      <c r="H49" s="18" t="n">
        <f aca="false">F49*G49</f>
        <v>1534.05</v>
      </c>
      <c r="I49" s="33"/>
    </row>
    <row r="50" customFormat="false" ht="22.5" hidden="false" customHeight="false" outlineLevel="0" collapsed="false">
      <c r="A50" s="34" t="s">
        <v>115</v>
      </c>
      <c r="B50" s="16" t="s">
        <v>13</v>
      </c>
      <c r="C50" s="23" t="s">
        <v>116</v>
      </c>
      <c r="D50" s="17" t="s">
        <v>117</v>
      </c>
      <c r="E50" s="16" t="s">
        <v>16</v>
      </c>
      <c r="F50" s="18" t="n">
        <v>17</v>
      </c>
      <c r="G50" s="18" t="n">
        <v>145.65</v>
      </c>
      <c r="H50" s="18" t="n">
        <f aca="false">F50*G50</f>
        <v>2476.05</v>
      </c>
      <c r="I50" s="33"/>
    </row>
    <row r="51" customFormat="false" ht="15" hidden="false" customHeight="false" outlineLevel="0" collapsed="false">
      <c r="A51" s="44"/>
      <c r="B51" s="26"/>
      <c r="C51" s="26"/>
      <c r="D51" s="27"/>
      <c r="E51" s="45"/>
      <c r="F51" s="28"/>
      <c r="G51" s="28"/>
      <c r="H51" s="28"/>
      <c r="I51" s="33"/>
    </row>
    <row r="52" customFormat="false" ht="15" hidden="false" customHeight="true" outlineLevel="0" collapsed="false">
      <c r="A52" s="46"/>
      <c r="B52" s="46"/>
      <c r="C52" s="47"/>
      <c r="D52" s="46"/>
      <c r="E52" s="48" t="s">
        <v>118</v>
      </c>
      <c r="F52" s="48"/>
      <c r="G52" s="48"/>
      <c r="H52" s="49" t="n">
        <f aca="false">H39+H25+H14+H11+H9+H6+H4+H41</f>
        <v>50412.3066</v>
      </c>
      <c r="I52" s="14" t="n">
        <v>40249.17</v>
      </c>
    </row>
    <row r="53" customFormat="false" ht="15" hidden="false" customHeight="true" outlineLevel="0" collapsed="false">
      <c r="A53" s="46"/>
      <c r="B53" s="47" t="s">
        <v>119</v>
      </c>
      <c r="C53" s="46"/>
      <c r="D53" s="46"/>
      <c r="E53" s="48" t="s">
        <v>120</v>
      </c>
      <c r="F53" s="48"/>
      <c r="G53" s="48"/>
      <c r="H53" s="49" t="n">
        <f aca="false">H52*0.2</f>
        <v>10082.46132</v>
      </c>
      <c r="I53" s="14" t="n">
        <v>10718.353971</v>
      </c>
    </row>
    <row r="54" customFormat="false" ht="15" hidden="false" customHeight="true" outlineLevel="0" collapsed="false">
      <c r="A54" s="46"/>
      <c r="B54" s="46"/>
      <c r="C54" s="46"/>
      <c r="D54" s="46"/>
      <c r="E54" s="50" t="s">
        <v>121</v>
      </c>
      <c r="F54" s="50"/>
      <c r="G54" s="50"/>
      <c r="H54" s="13" t="n">
        <f aca="false">H52+H53</f>
        <v>60494.76792</v>
      </c>
      <c r="I54" s="14" t="n">
        <v>50967.523971</v>
      </c>
    </row>
    <row r="55" customFormat="false" ht="15" hidden="false" customHeight="false" outlineLevel="0" collapsed="false">
      <c r="A55" s="47"/>
      <c r="B55" s="47"/>
      <c r="C55" s="47"/>
      <c r="D55" s="51"/>
      <c r="E55" s="47"/>
      <c r="F55" s="47"/>
      <c r="G55" s="47"/>
      <c r="H55" s="47"/>
    </row>
    <row r="56" customFormat="false" ht="15" hidden="false" customHeight="false" outlineLevel="0" collapsed="false">
      <c r="A56" s="52"/>
      <c r="B56" s="52"/>
      <c r="C56" s="52"/>
      <c r="D56" s="51" t="s">
        <v>122</v>
      </c>
      <c r="E56" s="52"/>
      <c r="F56" s="52"/>
      <c r="G56" s="52"/>
      <c r="H56" s="52"/>
    </row>
    <row r="57" customFormat="false" ht="15" hidden="false" customHeight="false" outlineLevel="0" collapsed="false">
      <c r="A57" s="52"/>
      <c r="B57" s="52"/>
      <c r="C57" s="52"/>
      <c r="D57" s="51" t="s">
        <v>123</v>
      </c>
      <c r="E57" s="52"/>
      <c r="F57" s="52"/>
      <c r="G57" s="52"/>
      <c r="H57" s="52"/>
    </row>
  </sheetData>
  <mergeCells count="15">
    <mergeCell ref="D1:G1"/>
    <mergeCell ref="C2:G2"/>
    <mergeCell ref="C4:G4"/>
    <mergeCell ref="C6:G6"/>
    <mergeCell ref="C9:G9"/>
    <mergeCell ref="C11:G11"/>
    <mergeCell ref="C14:G14"/>
    <mergeCell ref="C25:G25"/>
    <mergeCell ref="D30:G30"/>
    <mergeCell ref="C31:G31"/>
    <mergeCell ref="C39:G39"/>
    <mergeCell ref="C41:D41"/>
    <mergeCell ref="E52:G52"/>
    <mergeCell ref="E53:G53"/>
    <mergeCell ref="E54:G54"/>
  </mergeCells>
  <printOptions headings="false" gridLines="false" gridLinesSet="true" horizontalCentered="false" verticalCentered="false"/>
  <pageMargins left="0.669444444444444" right="0.472222222222222" top="0.669444444444444" bottom="0.472222222222222" header="0.511805555555555" footer="0.511805555555555"/>
  <pageSetup paperSize="9" scale="9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51"/>
  <sheetViews>
    <sheetView showFormulas="false" showGridLines="true" showRowColHeaders="true" showZeros="true" rightToLeft="false" tabSelected="false" showOutlineSymbols="true" defaultGridColor="true" view="normal" topLeftCell="A46" colorId="64" zoomScale="100" zoomScaleNormal="100" zoomScalePageLayoutView="100" workbookViewId="0">
      <selection pane="topLeft" activeCell="C41" activeCellId="0" sqref="C41"/>
    </sheetView>
  </sheetViews>
  <sheetFormatPr defaultRowHeight="15" zeroHeight="false" outlineLevelRow="0" outlineLevelCol="0"/>
  <cols>
    <col collapsed="false" customWidth="true" hidden="false" outlineLevel="0" max="1" min="1" style="0" width="5.7"/>
    <col collapsed="false" customWidth="true" hidden="false" outlineLevel="0" max="2" min="2" style="0" width="8.71"/>
    <col collapsed="false" customWidth="true" hidden="false" outlineLevel="0" max="3" min="3" style="0" width="30.57"/>
    <col collapsed="false" customWidth="true" hidden="false" outlineLevel="0" max="4" min="4" style="0" width="7.86"/>
    <col collapsed="false" customWidth="true" hidden="false" outlineLevel="0" max="5" min="5" style="0" width="6.71"/>
    <col collapsed="false" customWidth="true" hidden="false" outlineLevel="0" max="6" min="6" style="0" width="9"/>
    <col collapsed="false" customWidth="true" hidden="false" outlineLevel="0" max="8" min="7" style="0" width="12.42"/>
    <col collapsed="false" customWidth="true" hidden="false" outlineLevel="0" max="9" min="9" style="0" width="8.67"/>
    <col collapsed="false" customWidth="true" hidden="true" outlineLevel="0" max="10" min="10" style="0" width="12.42"/>
    <col collapsed="false" customWidth="true" hidden="false" outlineLevel="0" max="1025" min="11" style="0" width="8.67"/>
  </cols>
  <sheetData>
    <row r="1" customFormat="false" ht="66.95" hidden="false" customHeight="true" outlineLevel="0" collapsed="false">
      <c r="A1" s="53" t="s">
        <v>124</v>
      </c>
      <c r="B1" s="53"/>
      <c r="C1" s="53"/>
      <c r="D1" s="53"/>
      <c r="E1" s="53"/>
      <c r="F1" s="53"/>
      <c r="G1" s="53"/>
      <c r="H1" s="53"/>
    </row>
    <row r="2" customFormat="false" ht="22.5" hidden="false" customHeight="true" outlineLevel="0" collapsed="false">
      <c r="A2" s="54"/>
      <c r="B2" s="7" t="s">
        <v>1</v>
      </c>
      <c r="C2" s="7"/>
      <c r="D2" s="7"/>
      <c r="E2" s="7"/>
      <c r="F2" s="7"/>
      <c r="G2" s="7"/>
      <c r="H2" s="55"/>
      <c r="J2" s="9"/>
    </row>
    <row r="3" customFormat="false" ht="21.95" hidden="false" customHeight="true" outlineLevel="0" collapsed="false">
      <c r="A3" s="56" t="s">
        <v>2</v>
      </c>
      <c r="B3" s="11" t="s">
        <v>4</v>
      </c>
      <c r="C3" s="11" t="s">
        <v>5</v>
      </c>
      <c r="D3" s="11" t="s">
        <v>3</v>
      </c>
      <c r="E3" s="11" t="s">
        <v>6</v>
      </c>
      <c r="F3" s="11" t="s">
        <v>7</v>
      </c>
      <c r="G3" s="11" t="s">
        <v>125</v>
      </c>
      <c r="H3" s="57" t="s">
        <v>126</v>
      </c>
      <c r="J3" s="11" t="s">
        <v>9</v>
      </c>
    </row>
    <row r="4" customFormat="false" ht="20.1" hidden="false" customHeight="true" outlineLevel="0" collapsed="false">
      <c r="A4" s="58" t="s">
        <v>10</v>
      </c>
      <c r="B4" s="59" t="s">
        <v>11</v>
      </c>
      <c r="C4" s="59"/>
      <c r="D4" s="59"/>
      <c r="E4" s="59"/>
      <c r="F4" s="59"/>
      <c r="G4" s="59"/>
      <c r="H4" s="60"/>
      <c r="J4" s="14" t="n">
        <v>1088.06</v>
      </c>
    </row>
    <row r="5" customFormat="false" ht="27.75" hidden="false" customHeight="true" outlineLevel="0" collapsed="false">
      <c r="A5" s="61" t="s">
        <v>12</v>
      </c>
      <c r="B5" s="62" t="s">
        <v>14</v>
      </c>
      <c r="C5" s="63" t="s">
        <v>15</v>
      </c>
      <c r="D5" s="62" t="s">
        <v>13</v>
      </c>
      <c r="E5" s="62" t="s">
        <v>16</v>
      </c>
      <c r="F5" s="19" t="n">
        <v>95.36</v>
      </c>
      <c r="G5" s="19"/>
      <c r="H5" s="64"/>
      <c r="J5" s="19" t="n">
        <v>1088.06</v>
      </c>
    </row>
    <row r="6" customFormat="false" ht="20.1" hidden="false" customHeight="true" outlineLevel="0" collapsed="false">
      <c r="A6" s="58" t="s">
        <v>17</v>
      </c>
      <c r="B6" s="59" t="s">
        <v>18</v>
      </c>
      <c r="C6" s="59"/>
      <c r="D6" s="59"/>
      <c r="E6" s="59"/>
      <c r="F6" s="59"/>
      <c r="G6" s="59"/>
      <c r="H6" s="60"/>
      <c r="J6" s="14" t="n">
        <v>10031.49</v>
      </c>
    </row>
    <row r="7" customFormat="false" ht="46.5" hidden="false" customHeight="true" outlineLevel="0" collapsed="false">
      <c r="A7" s="61" t="s">
        <v>19</v>
      </c>
      <c r="B7" s="62" t="s">
        <v>20</v>
      </c>
      <c r="C7" s="63" t="s">
        <v>21</v>
      </c>
      <c r="D7" s="62" t="s">
        <v>13</v>
      </c>
      <c r="E7" s="62" t="s">
        <v>22</v>
      </c>
      <c r="F7" s="19" t="n">
        <v>18.86</v>
      </c>
      <c r="G7" s="19"/>
      <c r="H7" s="64"/>
      <c r="J7" s="19" t="n">
        <v>7270.34</v>
      </c>
    </row>
    <row r="8" customFormat="false" ht="50.25" hidden="false" customHeight="true" outlineLevel="0" collapsed="false">
      <c r="A8" s="61" t="s">
        <v>23</v>
      </c>
      <c r="B8" s="62" t="s">
        <v>24</v>
      </c>
      <c r="C8" s="63" t="s">
        <v>25</v>
      </c>
      <c r="D8" s="62"/>
      <c r="E8" s="62" t="s">
        <v>16</v>
      </c>
      <c r="F8" s="19" t="n">
        <v>149.09</v>
      </c>
      <c r="G8" s="19"/>
      <c r="H8" s="64"/>
      <c r="J8" s="19" t="n">
        <v>2761.15</v>
      </c>
    </row>
    <row r="9" customFormat="false" ht="20.1" hidden="false" customHeight="true" outlineLevel="0" collapsed="false">
      <c r="A9" s="58" t="n">
        <v>3</v>
      </c>
      <c r="B9" s="59" t="s">
        <v>26</v>
      </c>
      <c r="C9" s="59"/>
      <c r="D9" s="59"/>
      <c r="E9" s="59"/>
      <c r="F9" s="59"/>
      <c r="G9" s="59"/>
      <c r="H9" s="60"/>
      <c r="J9" s="14" t="n">
        <v>2818.77</v>
      </c>
    </row>
    <row r="10" customFormat="false" ht="32.25" hidden="false" customHeight="true" outlineLevel="0" collapsed="false">
      <c r="A10" s="61" t="s">
        <v>27</v>
      </c>
      <c r="B10" s="62" t="s">
        <v>28</v>
      </c>
      <c r="C10" s="63" t="s">
        <v>29</v>
      </c>
      <c r="D10" s="62" t="s">
        <v>13</v>
      </c>
      <c r="E10" s="62" t="s">
        <v>16</v>
      </c>
      <c r="F10" s="19" t="n">
        <v>6.82</v>
      </c>
      <c r="G10" s="19"/>
      <c r="H10" s="64"/>
      <c r="J10" s="19" t="n">
        <v>2818.77</v>
      </c>
    </row>
    <row r="11" customFormat="false" ht="20.1" hidden="false" customHeight="true" outlineLevel="0" collapsed="false">
      <c r="A11" s="58" t="n">
        <v>4</v>
      </c>
      <c r="B11" s="59" t="s">
        <v>30</v>
      </c>
      <c r="C11" s="59"/>
      <c r="D11" s="59"/>
      <c r="E11" s="59"/>
      <c r="F11" s="59"/>
      <c r="G11" s="59"/>
      <c r="H11" s="60"/>
      <c r="J11" s="14" t="n">
        <v>202.89</v>
      </c>
    </row>
    <row r="12" customFormat="false" ht="27" hidden="false" customHeight="true" outlineLevel="0" collapsed="false">
      <c r="A12" s="61" t="s">
        <v>31</v>
      </c>
      <c r="B12" s="62" t="s">
        <v>127</v>
      </c>
      <c r="C12" s="63" t="s">
        <v>32</v>
      </c>
      <c r="D12" s="62" t="s">
        <v>13</v>
      </c>
      <c r="E12" s="62" t="s">
        <v>33</v>
      </c>
      <c r="F12" s="19" t="n">
        <v>21</v>
      </c>
      <c r="G12" s="19"/>
      <c r="H12" s="64"/>
      <c r="J12" s="19" t="n">
        <v>85.47</v>
      </c>
    </row>
    <row r="13" customFormat="false" ht="30.75" hidden="false" customHeight="true" outlineLevel="0" collapsed="false">
      <c r="A13" s="61" t="s">
        <v>34</v>
      </c>
      <c r="B13" s="62" t="s">
        <v>35</v>
      </c>
      <c r="C13" s="63" t="s">
        <v>36</v>
      </c>
      <c r="D13" s="62" t="s">
        <v>13</v>
      </c>
      <c r="E13" s="62" t="s">
        <v>33</v>
      </c>
      <c r="F13" s="19" t="n">
        <v>19</v>
      </c>
      <c r="G13" s="19"/>
      <c r="H13" s="64"/>
      <c r="J13" s="19" t="n">
        <v>117.42</v>
      </c>
    </row>
    <row r="14" customFormat="false" ht="20.1" hidden="false" customHeight="true" outlineLevel="0" collapsed="false">
      <c r="A14" s="58" t="n">
        <v>5</v>
      </c>
      <c r="B14" s="59" t="s">
        <v>37</v>
      </c>
      <c r="C14" s="59"/>
      <c r="D14" s="59"/>
      <c r="E14" s="59"/>
      <c r="F14" s="59"/>
      <c r="G14" s="59"/>
      <c r="H14" s="60"/>
      <c r="J14" s="14" t="n">
        <v>2525.76</v>
      </c>
    </row>
    <row r="15" customFormat="false" ht="48.75" hidden="false" customHeight="true" outlineLevel="0" collapsed="false">
      <c r="A15" s="61" t="s">
        <v>38</v>
      </c>
      <c r="B15" s="62" t="s">
        <v>39</v>
      </c>
      <c r="C15" s="63" t="s">
        <v>40</v>
      </c>
      <c r="D15" s="62" t="s">
        <v>13</v>
      </c>
      <c r="E15" s="62" t="s">
        <v>41</v>
      </c>
      <c r="F15" s="65" t="n">
        <v>48</v>
      </c>
      <c r="G15" s="65"/>
      <c r="H15" s="66"/>
      <c r="J15" s="19" t="n">
        <v>367.68</v>
      </c>
    </row>
    <row r="16" customFormat="false" ht="48.75" hidden="false" customHeight="true" outlineLevel="0" collapsed="false">
      <c r="A16" s="61" t="s">
        <v>42</v>
      </c>
      <c r="B16" s="62" t="s">
        <v>43</v>
      </c>
      <c r="C16" s="63" t="s">
        <v>44</v>
      </c>
      <c r="D16" s="62" t="s">
        <v>13</v>
      </c>
      <c r="E16" s="62" t="s">
        <v>41</v>
      </c>
      <c r="F16" s="65" t="n">
        <f aca="false">48*4</f>
        <v>192</v>
      </c>
      <c r="G16" s="65"/>
      <c r="H16" s="66"/>
      <c r="J16" s="19" t="n">
        <v>2158.08</v>
      </c>
    </row>
    <row r="17" customFormat="false" ht="49.5" hidden="false" customHeight="true" outlineLevel="0" collapsed="false">
      <c r="A17" s="61" t="s">
        <v>45</v>
      </c>
      <c r="B17" s="67" t="s">
        <v>46</v>
      </c>
      <c r="C17" s="68" t="s">
        <v>47</v>
      </c>
      <c r="D17" s="67" t="s">
        <v>13</v>
      </c>
      <c r="E17" s="67" t="s">
        <v>33</v>
      </c>
      <c r="F17" s="69" t="n">
        <v>20</v>
      </c>
      <c r="G17" s="69"/>
      <c r="H17" s="66"/>
      <c r="J17" s="19"/>
    </row>
    <row r="18" customFormat="false" ht="39.75" hidden="false" customHeight="true" outlineLevel="0" collapsed="false">
      <c r="A18" s="61" t="s">
        <v>48</v>
      </c>
      <c r="B18" s="67" t="s">
        <v>49</v>
      </c>
      <c r="C18" s="68" t="s">
        <v>50</v>
      </c>
      <c r="D18" s="67" t="s">
        <v>13</v>
      </c>
      <c r="E18" s="67" t="s">
        <v>33</v>
      </c>
      <c r="F18" s="69" t="n">
        <v>2</v>
      </c>
      <c r="G18" s="69"/>
      <c r="H18" s="66"/>
      <c r="J18" s="19"/>
    </row>
    <row r="19" customFormat="false" ht="26.25" hidden="false" customHeight="true" outlineLevel="0" collapsed="false">
      <c r="A19" s="61" t="s">
        <v>51</v>
      </c>
      <c r="B19" s="62"/>
      <c r="C19" s="70" t="s">
        <v>53</v>
      </c>
      <c r="D19" s="62"/>
      <c r="E19" s="67" t="s">
        <v>33</v>
      </c>
      <c r="F19" s="65" t="n">
        <v>1</v>
      </c>
      <c r="G19" s="65"/>
      <c r="H19" s="66"/>
      <c r="J19" s="19"/>
    </row>
    <row r="20" customFormat="false" ht="44.25" hidden="false" customHeight="true" outlineLevel="0" collapsed="false">
      <c r="A20" s="61" t="s">
        <v>54</v>
      </c>
      <c r="B20" s="67" t="s">
        <v>55</v>
      </c>
      <c r="C20" s="68" t="s">
        <v>56</v>
      </c>
      <c r="D20" s="67" t="s">
        <v>13</v>
      </c>
      <c r="E20" s="67" t="s">
        <v>33</v>
      </c>
      <c r="F20" s="69" t="n">
        <v>22</v>
      </c>
      <c r="G20" s="69"/>
      <c r="H20" s="66"/>
      <c r="J20" s="19"/>
    </row>
    <row r="21" customFormat="false" ht="42" hidden="false" customHeight="true" outlineLevel="0" collapsed="false">
      <c r="A21" s="61" t="s">
        <v>57</v>
      </c>
      <c r="B21" s="67" t="s">
        <v>58</v>
      </c>
      <c r="C21" s="68" t="s">
        <v>59</v>
      </c>
      <c r="D21" s="67" t="s">
        <v>13</v>
      </c>
      <c r="E21" s="67" t="s">
        <v>33</v>
      </c>
      <c r="F21" s="69" t="n">
        <v>3</v>
      </c>
      <c r="G21" s="69"/>
      <c r="H21" s="66"/>
      <c r="J21" s="19"/>
    </row>
    <row r="22" customFormat="false" ht="42.75" hidden="false" customHeight="true" outlineLevel="0" collapsed="false">
      <c r="A22" s="61" t="s">
        <v>60</v>
      </c>
      <c r="B22" s="67" t="s">
        <v>61</v>
      </c>
      <c r="C22" s="68" t="s">
        <v>62</v>
      </c>
      <c r="D22" s="67" t="s">
        <v>13</v>
      </c>
      <c r="E22" s="67" t="s">
        <v>33</v>
      </c>
      <c r="F22" s="69" t="n">
        <v>5</v>
      </c>
      <c r="G22" s="69"/>
      <c r="H22" s="66"/>
      <c r="J22" s="19"/>
    </row>
    <row r="23" customFormat="false" ht="39" hidden="false" customHeight="true" outlineLevel="0" collapsed="false">
      <c r="A23" s="61" t="s">
        <v>63</v>
      </c>
      <c r="B23" s="67" t="s">
        <v>128</v>
      </c>
      <c r="C23" s="68" t="s">
        <v>64</v>
      </c>
      <c r="D23" s="67" t="s">
        <v>13</v>
      </c>
      <c r="E23" s="67" t="s">
        <v>33</v>
      </c>
      <c r="F23" s="69" t="n">
        <v>100</v>
      </c>
      <c r="G23" s="69"/>
      <c r="H23" s="66"/>
      <c r="J23" s="19"/>
    </row>
    <row r="24" customFormat="false" ht="60.75" hidden="false" customHeight="true" outlineLevel="0" collapsed="false">
      <c r="A24" s="61" t="s">
        <v>65</v>
      </c>
      <c r="B24" s="71" t="s">
        <v>66</v>
      </c>
      <c r="C24" s="70" t="s">
        <v>67</v>
      </c>
      <c r="D24" s="71" t="s">
        <v>13</v>
      </c>
      <c r="E24" s="67" t="s">
        <v>33</v>
      </c>
      <c r="F24" s="65" t="n">
        <v>1</v>
      </c>
      <c r="G24" s="65"/>
      <c r="H24" s="66"/>
      <c r="J24" s="19"/>
    </row>
    <row r="25" customFormat="false" ht="20.1" hidden="false" customHeight="true" outlineLevel="0" collapsed="false">
      <c r="A25" s="58" t="n">
        <v>6</v>
      </c>
      <c r="B25" s="59" t="s">
        <v>68</v>
      </c>
      <c r="C25" s="59"/>
      <c r="D25" s="59"/>
      <c r="E25" s="59"/>
      <c r="F25" s="59"/>
      <c r="G25" s="59"/>
      <c r="H25" s="60"/>
      <c r="J25" s="14" t="n">
        <v>17984.25</v>
      </c>
    </row>
    <row r="26" customFormat="false" ht="44.25" hidden="false" customHeight="true" outlineLevel="0" collapsed="false">
      <c r="A26" s="61" t="s">
        <v>69</v>
      </c>
      <c r="B26" s="62" t="s">
        <v>129</v>
      </c>
      <c r="C26" s="63" t="s">
        <v>70</v>
      </c>
      <c r="D26" s="62" t="s">
        <v>13</v>
      </c>
      <c r="E26" s="62" t="s">
        <v>41</v>
      </c>
      <c r="F26" s="19" t="n">
        <v>28</v>
      </c>
      <c r="G26" s="19"/>
      <c r="H26" s="64"/>
      <c r="J26" s="19" t="n">
        <v>1329.16</v>
      </c>
    </row>
    <row r="27" customFormat="false" ht="42" hidden="false" customHeight="true" outlineLevel="0" collapsed="false">
      <c r="A27" s="61" t="s">
        <v>71</v>
      </c>
      <c r="B27" s="62" t="s">
        <v>72</v>
      </c>
      <c r="C27" s="63" t="s">
        <v>73</v>
      </c>
      <c r="D27" s="62" t="s">
        <v>13</v>
      </c>
      <c r="E27" s="62" t="s">
        <v>22</v>
      </c>
      <c r="F27" s="19" t="n">
        <v>5.6</v>
      </c>
      <c r="G27" s="19"/>
      <c r="H27" s="64"/>
      <c r="J27" s="19" t="n">
        <v>1631.28</v>
      </c>
    </row>
    <row r="28" customFormat="false" ht="60.75" hidden="false" customHeight="true" outlineLevel="0" collapsed="false">
      <c r="A28" s="61" t="s">
        <v>74</v>
      </c>
      <c r="B28" s="62" t="s">
        <v>130</v>
      </c>
      <c r="C28" s="63" t="s">
        <v>75</v>
      </c>
      <c r="D28" s="62" t="s">
        <v>13</v>
      </c>
      <c r="E28" s="62" t="s">
        <v>16</v>
      </c>
      <c r="F28" s="19" t="n">
        <v>89.1</v>
      </c>
      <c r="G28" s="19"/>
      <c r="H28" s="64"/>
      <c r="J28" s="19" t="n">
        <v>4554.79</v>
      </c>
    </row>
    <row r="29" customFormat="false" ht="43.5" hidden="false" customHeight="true" outlineLevel="0" collapsed="false">
      <c r="A29" s="61" t="s">
        <v>76</v>
      </c>
      <c r="B29" s="62" t="s">
        <v>77</v>
      </c>
      <c r="C29" s="63" t="s">
        <v>78</v>
      </c>
      <c r="D29" s="62" t="s">
        <v>13</v>
      </c>
      <c r="E29" s="62" t="s">
        <v>16</v>
      </c>
      <c r="F29" s="19" t="n">
        <v>30</v>
      </c>
      <c r="G29" s="19"/>
      <c r="H29" s="64"/>
      <c r="J29" s="19" t="n">
        <v>1488.3</v>
      </c>
    </row>
    <row r="30" customFormat="false" ht="47.25" hidden="false" customHeight="true" outlineLevel="0" collapsed="false">
      <c r="A30" s="61" t="s">
        <v>79</v>
      </c>
      <c r="B30" s="62" t="s">
        <v>80</v>
      </c>
      <c r="C30" s="63" t="s">
        <v>81</v>
      </c>
      <c r="D30" s="62" t="s">
        <v>13</v>
      </c>
      <c r="E30" s="62" t="s">
        <v>82</v>
      </c>
      <c r="F30" s="19" t="n">
        <v>101.6</v>
      </c>
      <c r="G30" s="19"/>
      <c r="H30" s="64"/>
      <c r="J30" s="19" t="n">
        <v>864.62</v>
      </c>
    </row>
    <row r="31" customFormat="false" ht="44.25" hidden="false" customHeight="true" outlineLevel="0" collapsed="false">
      <c r="A31" s="61" t="s">
        <v>83</v>
      </c>
      <c r="B31" s="62" t="s">
        <v>72</v>
      </c>
      <c r="C31" s="63" t="s">
        <v>73</v>
      </c>
      <c r="D31" s="62" t="s">
        <v>13</v>
      </c>
      <c r="E31" s="62" t="s">
        <v>22</v>
      </c>
      <c r="F31" s="19" t="n">
        <v>3.6</v>
      </c>
      <c r="G31" s="19"/>
      <c r="H31" s="64"/>
      <c r="J31" s="19" t="n">
        <v>1048.68</v>
      </c>
    </row>
    <row r="32" customFormat="false" ht="61.5" hidden="false" customHeight="true" outlineLevel="0" collapsed="false">
      <c r="A32" s="61" t="s">
        <v>84</v>
      </c>
      <c r="B32" s="62" t="s">
        <v>85</v>
      </c>
      <c r="C32" s="63" t="s">
        <v>86</v>
      </c>
      <c r="D32" s="62" t="s">
        <v>13</v>
      </c>
      <c r="E32" s="62" t="s">
        <v>16</v>
      </c>
      <c r="F32" s="19" t="n">
        <v>178.2</v>
      </c>
      <c r="G32" s="19"/>
      <c r="H32" s="64"/>
      <c r="J32" s="19" t="n">
        <v>907.04</v>
      </c>
    </row>
    <row r="33" customFormat="false" ht="52.5" hidden="false" customHeight="true" outlineLevel="0" collapsed="false">
      <c r="A33" s="61" t="s">
        <v>87</v>
      </c>
      <c r="B33" s="62" t="s">
        <v>88</v>
      </c>
      <c r="C33" s="63" t="s">
        <v>89</v>
      </c>
      <c r="D33" s="62" t="s">
        <v>13</v>
      </c>
      <c r="E33" s="62" t="s">
        <v>16</v>
      </c>
      <c r="F33" s="19" t="n">
        <v>178.2</v>
      </c>
      <c r="G33" s="19"/>
      <c r="H33" s="64"/>
      <c r="J33" s="19" t="n">
        <v>4371.25</v>
      </c>
    </row>
    <row r="34" customFormat="false" ht="46.5" hidden="false" customHeight="true" outlineLevel="0" collapsed="false">
      <c r="A34" s="61" t="s">
        <v>90</v>
      </c>
      <c r="B34" s="62" t="s">
        <v>91</v>
      </c>
      <c r="C34" s="63" t="s">
        <v>92</v>
      </c>
      <c r="D34" s="62" t="s">
        <v>13</v>
      </c>
      <c r="E34" s="62" t="s">
        <v>16</v>
      </c>
      <c r="F34" s="19" t="n">
        <v>178.2</v>
      </c>
      <c r="G34" s="19"/>
      <c r="H34" s="64"/>
      <c r="J34" s="19" t="n">
        <v>1789.13</v>
      </c>
    </row>
    <row r="35" customFormat="false" ht="20.1" hidden="false" customHeight="true" outlineLevel="0" collapsed="false">
      <c r="A35" s="58" t="n">
        <v>7</v>
      </c>
      <c r="B35" s="59" t="s">
        <v>93</v>
      </c>
      <c r="C35" s="59"/>
      <c r="D35" s="59"/>
      <c r="E35" s="59"/>
      <c r="F35" s="59"/>
      <c r="G35" s="59"/>
      <c r="H35" s="60"/>
      <c r="J35" s="14" t="n">
        <f aca="false">H35</f>
        <v>0</v>
      </c>
    </row>
    <row r="36" customFormat="false" ht="39" hidden="false" customHeight="true" outlineLevel="0" collapsed="false">
      <c r="A36" s="61" t="s">
        <v>94</v>
      </c>
      <c r="B36" s="62" t="s">
        <v>95</v>
      </c>
      <c r="C36" s="72" t="s">
        <v>131</v>
      </c>
      <c r="D36" s="62" t="s">
        <v>13</v>
      </c>
      <c r="E36" s="62" t="s">
        <v>16</v>
      </c>
      <c r="F36" s="19" t="n">
        <v>211.6</v>
      </c>
      <c r="G36" s="19"/>
      <c r="H36" s="64"/>
      <c r="J36" s="19" t="n">
        <f aca="false">H36</f>
        <v>0</v>
      </c>
    </row>
    <row r="37" customFormat="false" ht="20.25" hidden="false" customHeight="true" outlineLevel="0" collapsed="false">
      <c r="A37" s="73" t="n">
        <v>8</v>
      </c>
      <c r="B37" s="74"/>
      <c r="C37" s="75" t="s">
        <v>97</v>
      </c>
      <c r="D37" s="76"/>
      <c r="E37" s="77"/>
      <c r="F37" s="78"/>
      <c r="G37" s="78"/>
      <c r="H37" s="78"/>
      <c r="J37" s="33"/>
    </row>
    <row r="38" customFormat="false" ht="27.75" hidden="false" customHeight="true" outlineLevel="0" collapsed="false">
      <c r="A38" s="34" t="s">
        <v>98</v>
      </c>
      <c r="B38" s="35" t="s">
        <v>100</v>
      </c>
      <c r="C38" s="79" t="s">
        <v>101</v>
      </c>
      <c r="D38" s="16" t="s">
        <v>16</v>
      </c>
      <c r="E38" s="18" t="n">
        <v>53.56</v>
      </c>
      <c r="F38" s="19"/>
      <c r="G38" s="19"/>
      <c r="H38" s="19"/>
      <c r="J38" s="33"/>
    </row>
    <row r="39" customFormat="false" ht="27" hidden="false" customHeight="true" outlineLevel="0" collapsed="false">
      <c r="A39" s="38" t="s">
        <v>102</v>
      </c>
      <c r="B39" s="40" t="s">
        <v>103</v>
      </c>
      <c r="C39" s="80" t="s">
        <v>104</v>
      </c>
      <c r="D39" s="23" t="s">
        <v>22</v>
      </c>
      <c r="E39" s="18" t="n">
        <v>2.7</v>
      </c>
      <c r="F39" s="19"/>
      <c r="G39" s="19"/>
      <c r="H39" s="19"/>
      <c r="J39" s="33"/>
    </row>
    <row r="40" customFormat="false" ht="27.75" hidden="false" customHeight="true" outlineLevel="0" collapsed="false">
      <c r="A40" s="34" t="s">
        <v>105</v>
      </c>
      <c r="B40" s="16" t="n">
        <v>72897</v>
      </c>
      <c r="C40" s="80" t="s">
        <v>106</v>
      </c>
      <c r="D40" s="16" t="s">
        <v>22</v>
      </c>
      <c r="E40" s="18" t="n">
        <v>9.56</v>
      </c>
      <c r="F40" s="19"/>
      <c r="G40" s="19"/>
      <c r="H40" s="19"/>
      <c r="J40" s="33"/>
    </row>
    <row r="41" customFormat="false" ht="31.5" hidden="false" customHeight="true" outlineLevel="0" collapsed="false">
      <c r="A41" s="34" t="s">
        <v>107</v>
      </c>
      <c r="B41" s="16" t="n">
        <v>72900</v>
      </c>
      <c r="C41" s="80" t="s">
        <v>108</v>
      </c>
      <c r="D41" s="23" t="s">
        <v>22</v>
      </c>
      <c r="E41" s="18"/>
      <c r="F41" s="19"/>
      <c r="G41" s="19"/>
      <c r="H41" s="19"/>
      <c r="J41" s="33"/>
    </row>
    <row r="42" customFormat="false" ht="49.5" hidden="false" customHeight="true" outlineLevel="0" collapsed="false">
      <c r="A42" s="34" t="s">
        <v>109</v>
      </c>
      <c r="B42" s="16" t="s">
        <v>85</v>
      </c>
      <c r="C42" s="72" t="s">
        <v>86</v>
      </c>
      <c r="D42" s="16" t="s">
        <v>16</v>
      </c>
      <c r="E42" s="18" t="n">
        <v>34</v>
      </c>
      <c r="F42" s="19"/>
      <c r="G42" s="19"/>
      <c r="H42" s="19"/>
      <c r="J42" s="33"/>
    </row>
    <row r="43" customFormat="false" ht="56.25" hidden="false" customHeight="true" outlineLevel="0" collapsed="false">
      <c r="A43" s="34" t="s">
        <v>110</v>
      </c>
      <c r="B43" s="16" t="s">
        <v>88</v>
      </c>
      <c r="C43" s="72" t="s">
        <v>89</v>
      </c>
      <c r="D43" s="16" t="s">
        <v>16</v>
      </c>
      <c r="E43" s="18" t="n">
        <v>34</v>
      </c>
      <c r="F43" s="19"/>
      <c r="G43" s="19"/>
      <c r="H43" s="19"/>
      <c r="J43" s="33"/>
    </row>
    <row r="44" customFormat="false" ht="30.75" hidden="false" customHeight="true" outlineLevel="0" collapsed="false">
      <c r="A44" s="34" t="s">
        <v>111</v>
      </c>
      <c r="B44" s="16" t="n">
        <v>98561</v>
      </c>
      <c r="C44" s="80" t="s">
        <v>112</v>
      </c>
      <c r="D44" s="16" t="s">
        <v>16</v>
      </c>
      <c r="E44" s="18" t="n">
        <v>34</v>
      </c>
      <c r="F44" s="19"/>
      <c r="G44" s="19"/>
      <c r="H44" s="19"/>
      <c r="J44" s="33"/>
    </row>
    <row r="45" customFormat="false" ht="57" hidden="false" customHeight="true" outlineLevel="0" collapsed="false">
      <c r="A45" s="34" t="s">
        <v>113</v>
      </c>
      <c r="B45" s="16" t="n">
        <v>93394</v>
      </c>
      <c r="C45" s="80" t="s">
        <v>114</v>
      </c>
      <c r="D45" s="16" t="s">
        <v>16</v>
      </c>
      <c r="E45" s="18" t="n">
        <v>35</v>
      </c>
      <c r="F45" s="19"/>
      <c r="G45" s="19"/>
      <c r="H45" s="19"/>
      <c r="J45" s="33"/>
    </row>
    <row r="46" customFormat="false" ht="38.25" hidden="false" customHeight="true" outlineLevel="0" collapsed="false">
      <c r="A46" s="34" t="s">
        <v>115</v>
      </c>
      <c r="B46" s="23" t="s">
        <v>116</v>
      </c>
      <c r="C46" s="72" t="s">
        <v>117</v>
      </c>
      <c r="D46" s="16" t="s">
        <v>16</v>
      </c>
      <c r="E46" s="18" t="n">
        <v>17</v>
      </c>
      <c r="F46" s="19"/>
      <c r="G46" s="19"/>
      <c r="H46" s="19"/>
      <c r="J46" s="33"/>
    </row>
    <row r="47" customFormat="false" ht="18.75" hidden="false" customHeight="true" outlineLevel="0" collapsed="false">
      <c r="A47" s="81"/>
      <c r="B47" s="82"/>
      <c r="C47" s="83"/>
      <c r="D47" s="82"/>
      <c r="E47" s="82"/>
      <c r="F47" s="84" t="s">
        <v>126</v>
      </c>
      <c r="G47" s="84"/>
      <c r="H47" s="19"/>
      <c r="J47" s="33"/>
    </row>
    <row r="48" customFormat="false" ht="15" hidden="false" customHeight="false" outlineLevel="0" collapsed="false">
      <c r="A48" s="85"/>
      <c r="B48" s="82"/>
      <c r="C48" s="86"/>
      <c r="D48" s="82"/>
      <c r="E48" s="82"/>
      <c r="F48" s="29"/>
      <c r="G48" s="29"/>
      <c r="H48" s="29"/>
      <c r="I48" s="52"/>
      <c r="J48" s="33"/>
    </row>
    <row r="49" customFormat="false" ht="15" hidden="false" customHeight="true" outlineLevel="0" collapsed="false">
      <c r="A49" s="87" t="s">
        <v>132</v>
      </c>
      <c r="B49" s="87"/>
      <c r="C49" s="9"/>
      <c r="D49" s="88"/>
      <c r="E49" s="88"/>
      <c r="F49" s="89"/>
      <c r="G49" s="89"/>
      <c r="H49" s="90"/>
      <c r="J49" s="14" t="n">
        <v>40249.17</v>
      </c>
    </row>
    <row r="50" customFormat="false" ht="15" hidden="false" customHeight="true" outlineLevel="0" collapsed="false">
      <c r="A50" s="9"/>
      <c r="B50" s="9"/>
      <c r="C50" s="9"/>
      <c r="D50" s="88"/>
      <c r="E50" s="88"/>
      <c r="F50" s="91"/>
      <c r="G50" s="91"/>
      <c r="H50" s="90"/>
      <c r="J50" s="14" t="n">
        <v>10718.353971</v>
      </c>
    </row>
    <row r="51" customFormat="false" ht="15" hidden="false" customHeight="true" outlineLevel="0" collapsed="false">
      <c r="A51" s="9"/>
      <c r="B51" s="87" t="s">
        <v>133</v>
      </c>
      <c r="C51" s="87"/>
      <c r="D51" s="88"/>
      <c r="E51" s="88"/>
      <c r="F51" s="91"/>
      <c r="G51" s="91"/>
      <c r="H51" s="90"/>
      <c r="J51" s="14" t="n">
        <v>50967.523971</v>
      </c>
    </row>
  </sheetData>
  <mergeCells count="16">
    <mergeCell ref="A1:H1"/>
    <mergeCell ref="B2:G2"/>
    <mergeCell ref="B4:G4"/>
    <mergeCell ref="B6:G6"/>
    <mergeCell ref="B9:G9"/>
    <mergeCell ref="B11:G11"/>
    <mergeCell ref="B14:G14"/>
    <mergeCell ref="B25:G25"/>
    <mergeCell ref="B35:G35"/>
    <mergeCell ref="F47:G47"/>
    <mergeCell ref="A49:B49"/>
    <mergeCell ref="D49:E51"/>
    <mergeCell ref="F49:G49"/>
    <mergeCell ref="F50:G50"/>
    <mergeCell ref="B51:C51"/>
    <mergeCell ref="F51:G51"/>
  </mergeCells>
  <printOptions headings="false" gridLines="false" gridLinesSet="true" horizontalCentered="false" verticalCentered="false"/>
  <pageMargins left="0.511805555555555" right="0.315277777777778" top="0.7875" bottom="0.7875" header="0.315277777777778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&amp;CTIMBRE DA EMPRESA</oddHeader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J39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A27" activeCellId="0" sqref="A27"/>
    </sheetView>
  </sheetViews>
  <sheetFormatPr defaultRowHeight="12.75" zeroHeight="false" outlineLevelRow="0" outlineLevelCol="0"/>
  <cols>
    <col collapsed="false" customWidth="true" hidden="false" outlineLevel="0" max="1" min="1" style="92" width="7.15"/>
    <col collapsed="false" customWidth="true" hidden="false" outlineLevel="0" max="2" min="2" style="93" width="38.7"/>
    <col collapsed="false" customWidth="true" hidden="false" outlineLevel="0" max="3" min="3" style="94" width="13.7"/>
    <col collapsed="false" customWidth="true" hidden="false" outlineLevel="0" max="4" min="4" style="94" width="12.57"/>
    <col collapsed="false" customWidth="false" hidden="false" outlineLevel="0" max="5" min="5" style="95" width="11.42"/>
    <col collapsed="false" customWidth="true" hidden="false" outlineLevel="0" max="1025" min="6" style="96" width="9.14"/>
  </cols>
  <sheetData>
    <row r="2" customFormat="false" ht="27.75" hidden="false" customHeight="false" outlineLevel="0" collapsed="false">
      <c r="A2" s="97"/>
      <c r="B2" s="98"/>
    </row>
    <row r="3" customFormat="false" ht="27" hidden="false" customHeight="true" outlineLevel="0" collapsed="false">
      <c r="A3" s="97"/>
      <c r="B3" s="99" t="s">
        <v>134</v>
      </c>
      <c r="C3" s="99"/>
      <c r="D3" s="99"/>
      <c r="E3" s="99"/>
    </row>
    <row r="4" customFormat="false" ht="15.75" hidden="false" customHeight="true" outlineLevel="0" collapsed="false">
      <c r="A4" s="97"/>
      <c r="B4" s="100" t="s">
        <v>135</v>
      </c>
      <c r="C4" s="100"/>
      <c r="D4" s="100"/>
      <c r="E4" s="100"/>
    </row>
    <row r="6" customFormat="false" ht="15" hidden="false" customHeight="false" outlineLevel="0" collapsed="false">
      <c r="A6" s="101" t="s">
        <v>136</v>
      </c>
      <c r="B6" s="101"/>
      <c r="C6" s="101"/>
      <c r="D6" s="101"/>
      <c r="E6" s="101"/>
    </row>
    <row r="7" s="104" customFormat="true" ht="12.75" hidden="false" customHeight="false" outlineLevel="0" collapsed="false">
      <c r="A7" s="102"/>
      <c r="B7" s="102"/>
      <c r="C7" s="102"/>
      <c r="D7" s="102"/>
      <c r="E7" s="103"/>
    </row>
    <row r="8" s="109" customFormat="true" ht="15" hidden="false" customHeight="false" outlineLevel="0" collapsed="false">
      <c r="A8" s="105" t="s">
        <v>137</v>
      </c>
      <c r="B8" s="106"/>
      <c r="C8" s="106"/>
      <c r="D8" s="106"/>
      <c r="E8" s="107"/>
      <c r="F8" s="108"/>
      <c r="G8" s="108"/>
      <c r="H8" s="108"/>
      <c r="I8" s="108"/>
      <c r="J8" s="108"/>
    </row>
    <row r="9" s="109" customFormat="true" ht="15" hidden="false" customHeight="false" outlineLevel="0" collapsed="false">
      <c r="A9" s="110" t="s">
        <v>138</v>
      </c>
      <c r="B9" s="111"/>
      <c r="C9" s="111"/>
      <c r="D9" s="112"/>
      <c r="E9" s="113"/>
      <c r="F9" s="108"/>
      <c r="G9" s="108"/>
      <c r="H9" s="108"/>
      <c r="I9" s="108"/>
      <c r="J9" s="108"/>
    </row>
    <row r="10" s="109" customFormat="true" ht="15" hidden="false" customHeight="false" outlineLevel="0" collapsed="false">
      <c r="A10" s="114" t="s">
        <v>139</v>
      </c>
      <c r="B10" s="115"/>
      <c r="C10" s="115"/>
      <c r="D10" s="116"/>
      <c r="E10" s="117"/>
      <c r="F10" s="108"/>
      <c r="G10" s="108"/>
      <c r="H10" s="108"/>
      <c r="I10" s="108"/>
      <c r="J10" s="108"/>
    </row>
    <row r="11" s="119" customFormat="true" ht="12.75" hidden="false" customHeight="false" outlineLevel="0" collapsed="false">
      <c r="A11" s="118"/>
      <c r="B11" s="118"/>
      <c r="C11" s="118"/>
      <c r="D11" s="118"/>
      <c r="E11" s="118"/>
    </row>
    <row r="12" customFormat="false" ht="12.75" hidden="false" customHeight="false" outlineLevel="0" collapsed="false">
      <c r="A12" s="120" t="s">
        <v>2</v>
      </c>
      <c r="B12" s="121" t="s">
        <v>140</v>
      </c>
      <c r="C12" s="122" t="s">
        <v>141</v>
      </c>
      <c r="D12" s="122" t="s">
        <v>142</v>
      </c>
      <c r="E12" s="123" t="s">
        <v>143</v>
      </c>
    </row>
    <row r="13" customFormat="false" ht="12.75" hidden="false" customHeight="false" outlineLevel="0" collapsed="false">
      <c r="A13" s="124"/>
      <c r="B13" s="125"/>
      <c r="C13" s="126" t="n">
        <v>30</v>
      </c>
      <c r="D13" s="126" t="n">
        <v>60</v>
      </c>
      <c r="E13" s="123"/>
    </row>
    <row r="14" customFormat="false" ht="12.75" hidden="false" customHeight="false" outlineLevel="0" collapsed="false">
      <c r="A14" s="127" t="n">
        <v>1</v>
      </c>
      <c r="B14" s="128" t="s">
        <v>11</v>
      </c>
      <c r="C14" s="129"/>
      <c r="D14" s="129" t="n">
        <f aca="false">E14</f>
        <v>1389.20448</v>
      </c>
      <c r="E14" s="130" t="n">
        <f aca="false">ORCAMENTO!H4*1.2</f>
        <v>1389.20448</v>
      </c>
    </row>
    <row r="15" customFormat="false" ht="12.75" hidden="false" customHeight="false" outlineLevel="0" collapsed="false">
      <c r="A15" s="131"/>
      <c r="B15" s="132"/>
      <c r="C15" s="133"/>
      <c r="D15" s="134" t="n">
        <f aca="false">D14/E14</f>
        <v>1</v>
      </c>
      <c r="E15" s="130"/>
    </row>
    <row r="16" customFormat="false" ht="12.75" hidden="false" customHeight="false" outlineLevel="0" collapsed="false">
      <c r="A16" s="135" t="n">
        <v>2</v>
      </c>
      <c r="B16" s="128" t="s">
        <v>18</v>
      </c>
      <c r="C16" s="129"/>
      <c r="D16" s="129" t="n">
        <f aca="false">E16</f>
        <v>12051.59136</v>
      </c>
      <c r="E16" s="130" t="n">
        <f aca="false">ORCAMENTO!H6*1.2</f>
        <v>12051.59136</v>
      </c>
    </row>
    <row r="17" customFormat="false" ht="12.75" hidden="false" customHeight="false" outlineLevel="0" collapsed="false">
      <c r="A17" s="131"/>
      <c r="B17" s="132"/>
      <c r="C17" s="133"/>
      <c r="D17" s="134" t="n">
        <f aca="false">D16/E16</f>
        <v>1</v>
      </c>
      <c r="E17" s="130"/>
    </row>
    <row r="18" customFormat="false" ht="12.75" hidden="false" customHeight="false" outlineLevel="0" collapsed="false">
      <c r="A18" s="135" t="n">
        <v>3</v>
      </c>
      <c r="B18" s="128" t="s">
        <v>26</v>
      </c>
      <c r="C18" s="129" t="n">
        <f aca="false">E18</f>
        <v>3915.38928</v>
      </c>
      <c r="D18" s="129"/>
      <c r="E18" s="130" t="n">
        <f aca="false">ORCAMENTO!H9*1.2</f>
        <v>3915.38928</v>
      </c>
    </row>
    <row r="19" customFormat="false" ht="12.75" hidden="false" customHeight="false" outlineLevel="0" collapsed="false">
      <c r="A19" s="131"/>
      <c r="B19" s="132"/>
      <c r="C19" s="134" t="n">
        <f aca="false">C18/E18</f>
        <v>1</v>
      </c>
      <c r="D19" s="133"/>
      <c r="E19" s="130"/>
    </row>
    <row r="20" customFormat="false" ht="12.75" hidden="false" customHeight="false" outlineLevel="0" collapsed="false">
      <c r="A20" s="135" t="n">
        <v>4</v>
      </c>
      <c r="B20" s="128" t="s">
        <v>30</v>
      </c>
      <c r="C20" s="129" t="n">
        <f aca="false">E20</f>
        <v>242.46</v>
      </c>
      <c r="D20" s="129"/>
      <c r="E20" s="130" t="n">
        <f aca="false">ORCAMENTO!H11*1.2</f>
        <v>242.46</v>
      </c>
      <c r="H20" s="96" t="s">
        <v>144</v>
      </c>
    </row>
    <row r="21" customFormat="false" ht="12.75" hidden="false" customHeight="false" outlineLevel="0" collapsed="false">
      <c r="A21" s="131"/>
      <c r="B21" s="132"/>
      <c r="C21" s="134" t="n">
        <f aca="false">C20/E20</f>
        <v>1</v>
      </c>
      <c r="D21" s="133"/>
      <c r="E21" s="130"/>
    </row>
    <row r="22" customFormat="false" ht="12.75" hidden="false" customHeight="false" outlineLevel="0" collapsed="false">
      <c r="A22" s="135" t="n">
        <v>5</v>
      </c>
      <c r="B22" s="128" t="s">
        <v>37</v>
      </c>
      <c r="C22" s="129" t="n">
        <f aca="false">E22</f>
        <v>6192.972</v>
      </c>
      <c r="D22" s="129"/>
      <c r="E22" s="130" t="n">
        <f aca="false">ORCAMENTO!H14*1.2</f>
        <v>6192.972</v>
      </c>
    </row>
    <row r="23" customFormat="false" ht="12.75" hidden="false" customHeight="false" outlineLevel="0" collapsed="false">
      <c r="A23" s="131"/>
      <c r="B23" s="132"/>
      <c r="C23" s="134" t="n">
        <f aca="false">C22/E22</f>
        <v>1</v>
      </c>
      <c r="D23" s="133"/>
      <c r="E23" s="130"/>
    </row>
    <row r="24" customFormat="false" ht="12.75" hidden="false" customHeight="false" outlineLevel="0" collapsed="false">
      <c r="A24" s="135" t="n">
        <v>6</v>
      </c>
      <c r="B24" s="128" t="s">
        <v>145</v>
      </c>
      <c r="C24" s="129" t="n">
        <f aca="false">E24</f>
        <v>23821.0272</v>
      </c>
      <c r="D24" s="129"/>
      <c r="E24" s="130" t="n">
        <f aca="false">ORCAMENTO!H25*1.2</f>
        <v>23821.0272</v>
      </c>
    </row>
    <row r="25" customFormat="false" ht="12.75" hidden="false" customHeight="false" outlineLevel="0" collapsed="false">
      <c r="A25" s="131"/>
      <c r="B25" s="132"/>
      <c r="C25" s="134" t="n">
        <f aca="false">C24/E24</f>
        <v>1</v>
      </c>
      <c r="D25" s="133"/>
      <c r="E25" s="130"/>
    </row>
    <row r="26" customFormat="false" ht="12.75" hidden="false" customHeight="false" outlineLevel="0" collapsed="false">
      <c r="A26" s="135" t="n">
        <v>7</v>
      </c>
      <c r="B26" s="128" t="s">
        <v>93</v>
      </c>
      <c r="C26" s="129"/>
      <c r="D26" s="129" t="n">
        <f aca="false">E26</f>
        <v>4568.0208</v>
      </c>
      <c r="E26" s="130" t="n">
        <f aca="false">ORCAMENTO!H39*1.2</f>
        <v>4568.0208</v>
      </c>
    </row>
    <row r="27" customFormat="false" ht="12.75" hidden="false" customHeight="false" outlineLevel="0" collapsed="false">
      <c r="A27" s="131"/>
      <c r="B27" s="132"/>
      <c r="C27" s="133"/>
      <c r="D27" s="134" t="n">
        <f aca="false">D26/E26</f>
        <v>1</v>
      </c>
      <c r="E27" s="130"/>
    </row>
    <row r="28" customFormat="false" ht="12.75" hidden="false" customHeight="false" outlineLevel="0" collapsed="false">
      <c r="A28" s="135" t="n">
        <v>8</v>
      </c>
      <c r="B28" s="128" t="s">
        <v>146</v>
      </c>
      <c r="C28" s="129"/>
      <c r="D28" s="129" t="n">
        <f aca="false">E28</f>
        <v>8314.1028</v>
      </c>
      <c r="E28" s="130" t="n">
        <f aca="false">ORCAMENTO!H41*1.2</f>
        <v>8314.1028</v>
      </c>
    </row>
    <row r="29" customFormat="false" ht="12.75" hidden="false" customHeight="false" outlineLevel="0" collapsed="false">
      <c r="A29" s="131"/>
      <c r="B29" s="132"/>
      <c r="C29" s="133"/>
      <c r="D29" s="134" t="n">
        <f aca="false">D28/E28</f>
        <v>1</v>
      </c>
      <c r="E29" s="130"/>
    </row>
    <row r="30" s="119" customFormat="true" ht="12.75" hidden="false" customHeight="false" outlineLevel="0" collapsed="false">
      <c r="A30" s="127"/>
      <c r="B30" s="136"/>
      <c r="C30" s="129"/>
      <c r="D30" s="129"/>
      <c r="E30" s="130"/>
    </row>
    <row r="31" customFormat="false" ht="12.75" hidden="false" customHeight="true" outlineLevel="0" collapsed="false">
      <c r="A31" s="137" t="s">
        <v>147</v>
      </c>
      <c r="B31" s="137"/>
      <c r="C31" s="138" t="n">
        <f aca="false">C18+C20+C22+C24</f>
        <v>34171.84848</v>
      </c>
      <c r="D31" s="138" t="n">
        <f aca="false">D14+D16+D26+D28</f>
        <v>26322.91944</v>
      </c>
      <c r="E31" s="138" t="n">
        <f aca="false">E14+E16+E18+E20+E22+E24+E26+E28</f>
        <v>60494.76792</v>
      </c>
    </row>
    <row r="32" customFormat="false" ht="12.75" hidden="false" customHeight="false" outlineLevel="0" collapsed="false">
      <c r="A32" s="139"/>
      <c r="B32" s="139"/>
      <c r="C32" s="140"/>
      <c r="D32" s="140"/>
      <c r="E32" s="141"/>
    </row>
    <row r="33" customFormat="false" ht="12.75" hidden="false" customHeight="false" outlineLevel="0" collapsed="false">
      <c r="A33" s="139"/>
      <c r="B33" s="139"/>
      <c r="C33" s="140"/>
      <c r="D33" s="140"/>
      <c r="E33" s="141"/>
    </row>
    <row r="34" customFormat="false" ht="21.75" hidden="false" customHeight="true" outlineLevel="0" collapsed="false">
      <c r="A34" s="142"/>
      <c r="B34" s="143" t="s">
        <v>148</v>
      </c>
      <c r="C34" s="143"/>
      <c r="D34" s="144"/>
      <c r="E34" s="145"/>
    </row>
    <row r="35" customFormat="false" ht="12.75" hidden="false" customHeight="false" outlineLevel="0" collapsed="false">
      <c r="A35" s="142"/>
      <c r="B35" s="142"/>
      <c r="C35" s="144"/>
      <c r="D35" s="144"/>
      <c r="E35" s="145"/>
    </row>
    <row r="36" customFormat="false" ht="12.75" hidden="false" customHeight="false" outlineLevel="0" collapsed="false">
      <c r="A36" s="142"/>
      <c r="B36" s="142"/>
      <c r="C36" s="144"/>
      <c r="D36" s="144"/>
      <c r="E36" s="145"/>
    </row>
    <row r="37" customFormat="false" ht="12.75" hidden="false" customHeight="false" outlineLevel="0" collapsed="false">
      <c r="A37" s="142"/>
      <c r="B37" s="142"/>
      <c r="C37" s="144"/>
      <c r="D37" s="144"/>
      <c r="E37" s="145"/>
    </row>
    <row r="38" customFormat="false" ht="12.75" hidden="false" customHeight="false" outlineLevel="0" collapsed="false">
      <c r="A38" s="146" t="s">
        <v>122</v>
      </c>
      <c r="B38" s="146"/>
      <c r="C38" s="146"/>
      <c r="D38" s="146"/>
      <c r="E38" s="146"/>
    </row>
    <row r="39" customFormat="false" ht="12.75" hidden="false" customHeight="false" outlineLevel="0" collapsed="false">
      <c r="A39" s="146" t="s">
        <v>123</v>
      </c>
      <c r="B39" s="146"/>
      <c r="C39" s="146"/>
      <c r="D39" s="146"/>
      <c r="E39" s="146"/>
    </row>
  </sheetData>
  <mergeCells count="10">
    <mergeCell ref="A2:A4"/>
    <mergeCell ref="B3:E3"/>
    <mergeCell ref="B4:E4"/>
    <mergeCell ref="A6:E6"/>
    <mergeCell ref="A7:D7"/>
    <mergeCell ref="E12:E13"/>
    <mergeCell ref="A31:B31"/>
    <mergeCell ref="B34:C34"/>
    <mergeCell ref="A38:E38"/>
    <mergeCell ref="A39:E39"/>
  </mergeCells>
  <printOptions headings="false" gridLines="false" gridLinesSet="true" horizontalCentered="false" verticalCentered="false"/>
  <pageMargins left="0.905555555555556" right="0.315277777777778" top="1.1812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J39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D17" activeCellId="0" sqref="D17"/>
    </sheetView>
  </sheetViews>
  <sheetFormatPr defaultRowHeight="12.75" zeroHeight="false" outlineLevelRow="0" outlineLevelCol="0"/>
  <cols>
    <col collapsed="false" customWidth="true" hidden="false" outlineLevel="0" max="1" min="1" style="92" width="7.15"/>
    <col collapsed="false" customWidth="true" hidden="false" outlineLevel="0" max="2" min="2" style="93" width="37.86"/>
    <col collapsed="false" customWidth="true" hidden="false" outlineLevel="0" max="3" min="3" style="94" width="13.7"/>
    <col collapsed="false" customWidth="true" hidden="false" outlineLevel="0" max="4" min="4" style="94" width="12.57"/>
    <col collapsed="false" customWidth="false" hidden="false" outlineLevel="0" max="5" min="5" style="95" width="11.42"/>
    <col collapsed="false" customWidth="true" hidden="false" outlineLevel="0" max="1025" min="6" style="96" width="9.14"/>
  </cols>
  <sheetData>
    <row r="2" customFormat="false" ht="14.25" hidden="false" customHeight="true" outlineLevel="0" collapsed="false">
      <c r="A2" s="97"/>
      <c r="B2" s="98"/>
    </row>
    <row r="3" customFormat="false" ht="27" hidden="false" customHeight="true" outlineLevel="0" collapsed="false">
      <c r="A3" s="97"/>
      <c r="B3" s="99" t="s">
        <v>124</v>
      </c>
      <c r="C3" s="99"/>
      <c r="D3" s="99"/>
      <c r="E3" s="99"/>
    </row>
    <row r="4" customFormat="false" ht="15.75" hidden="false" customHeight="false" outlineLevel="0" collapsed="false">
      <c r="A4" s="97"/>
      <c r="B4" s="100"/>
      <c r="C4" s="100"/>
      <c r="D4" s="100"/>
      <c r="E4" s="100"/>
    </row>
    <row r="6" customFormat="false" ht="15" hidden="false" customHeight="false" outlineLevel="0" collapsed="false">
      <c r="A6" s="101" t="s">
        <v>136</v>
      </c>
      <c r="B6" s="101"/>
      <c r="C6" s="101"/>
      <c r="D6" s="101"/>
      <c r="E6" s="101"/>
    </row>
    <row r="7" s="104" customFormat="true" ht="12.75" hidden="false" customHeight="false" outlineLevel="0" collapsed="false">
      <c r="A7" s="102"/>
      <c r="B7" s="102"/>
      <c r="C7" s="102"/>
      <c r="D7" s="102"/>
      <c r="E7" s="103"/>
    </row>
    <row r="8" s="109" customFormat="true" ht="15" hidden="false" customHeight="false" outlineLevel="0" collapsed="false">
      <c r="A8" s="105" t="s">
        <v>137</v>
      </c>
      <c r="B8" s="106"/>
      <c r="C8" s="106"/>
      <c r="D8" s="106"/>
      <c r="E8" s="107"/>
      <c r="F8" s="108"/>
      <c r="G8" s="108"/>
      <c r="H8" s="108"/>
      <c r="I8" s="108"/>
      <c r="J8" s="108"/>
    </row>
    <row r="9" s="109" customFormat="true" ht="15" hidden="false" customHeight="false" outlineLevel="0" collapsed="false">
      <c r="A9" s="110" t="s">
        <v>138</v>
      </c>
      <c r="B9" s="111"/>
      <c r="C9" s="111"/>
      <c r="D9" s="112"/>
      <c r="E9" s="113"/>
      <c r="F9" s="108"/>
      <c r="G9" s="108"/>
      <c r="H9" s="108"/>
      <c r="I9" s="108"/>
      <c r="J9" s="108"/>
    </row>
    <row r="10" s="109" customFormat="true" ht="15" hidden="false" customHeight="false" outlineLevel="0" collapsed="false">
      <c r="A10" s="114" t="s">
        <v>139</v>
      </c>
      <c r="B10" s="115"/>
      <c r="C10" s="115"/>
      <c r="D10" s="116"/>
      <c r="E10" s="117"/>
      <c r="F10" s="108"/>
      <c r="G10" s="108"/>
      <c r="H10" s="108"/>
      <c r="I10" s="108"/>
      <c r="J10" s="108"/>
    </row>
    <row r="11" s="119" customFormat="true" ht="12.75" hidden="false" customHeight="false" outlineLevel="0" collapsed="false">
      <c r="A11" s="118"/>
      <c r="B11" s="118"/>
      <c r="C11" s="118"/>
      <c r="D11" s="118"/>
      <c r="E11" s="118"/>
    </row>
    <row r="12" customFormat="false" ht="12.75" hidden="false" customHeight="false" outlineLevel="0" collapsed="false">
      <c r="A12" s="120" t="s">
        <v>2</v>
      </c>
      <c r="B12" s="121" t="s">
        <v>140</v>
      </c>
      <c r="C12" s="122" t="s">
        <v>141</v>
      </c>
      <c r="D12" s="122" t="s">
        <v>142</v>
      </c>
      <c r="E12" s="123" t="s">
        <v>143</v>
      </c>
    </row>
    <row r="13" customFormat="false" ht="12.75" hidden="false" customHeight="false" outlineLevel="0" collapsed="false">
      <c r="A13" s="124"/>
      <c r="B13" s="125"/>
      <c r="C13" s="126" t="n">
        <v>30</v>
      </c>
      <c r="D13" s="126" t="n">
        <v>60</v>
      </c>
      <c r="E13" s="123"/>
    </row>
    <row r="14" customFormat="false" ht="12.75" hidden="false" customHeight="false" outlineLevel="0" collapsed="false">
      <c r="A14" s="127" t="n">
        <v>1</v>
      </c>
      <c r="B14" s="147" t="s">
        <v>11</v>
      </c>
      <c r="C14" s="129"/>
      <c r="D14" s="129"/>
      <c r="E14" s="130"/>
    </row>
    <row r="15" customFormat="false" ht="12.75" hidden="false" customHeight="false" outlineLevel="0" collapsed="false">
      <c r="A15" s="131"/>
      <c r="B15" s="148"/>
      <c r="C15" s="133"/>
      <c r="D15" s="134"/>
      <c r="E15" s="130"/>
    </row>
    <row r="16" customFormat="false" ht="12.75" hidden="false" customHeight="false" outlineLevel="0" collapsed="false">
      <c r="A16" s="135" t="n">
        <v>2</v>
      </c>
      <c r="B16" s="147" t="s">
        <v>18</v>
      </c>
      <c r="C16" s="129"/>
      <c r="D16" s="129"/>
      <c r="E16" s="130"/>
    </row>
    <row r="17" customFormat="false" ht="12.75" hidden="false" customHeight="false" outlineLevel="0" collapsed="false">
      <c r="A17" s="131"/>
      <c r="B17" s="148"/>
      <c r="C17" s="133"/>
      <c r="D17" s="134"/>
      <c r="E17" s="130"/>
    </row>
    <row r="18" customFormat="false" ht="12.75" hidden="false" customHeight="false" outlineLevel="0" collapsed="false">
      <c r="A18" s="135" t="n">
        <v>3</v>
      </c>
      <c r="B18" s="147" t="s">
        <v>26</v>
      </c>
      <c r="C18" s="129"/>
      <c r="D18" s="129"/>
      <c r="E18" s="130"/>
    </row>
    <row r="19" customFormat="false" ht="12.75" hidden="false" customHeight="false" outlineLevel="0" collapsed="false">
      <c r="A19" s="131"/>
      <c r="B19" s="148"/>
      <c r="C19" s="134"/>
      <c r="D19" s="133"/>
      <c r="E19" s="130"/>
    </row>
    <row r="20" customFormat="false" ht="12.75" hidden="false" customHeight="false" outlineLevel="0" collapsed="false">
      <c r="A20" s="135" t="n">
        <v>4</v>
      </c>
      <c r="B20" s="147" t="s">
        <v>30</v>
      </c>
      <c r="C20" s="129"/>
      <c r="D20" s="129"/>
      <c r="E20" s="130"/>
    </row>
    <row r="21" customFormat="false" ht="12.75" hidden="false" customHeight="false" outlineLevel="0" collapsed="false">
      <c r="A21" s="131"/>
      <c r="B21" s="148"/>
      <c r="C21" s="134"/>
      <c r="D21" s="133"/>
      <c r="E21" s="130"/>
    </row>
    <row r="22" customFormat="false" ht="12.75" hidden="false" customHeight="false" outlineLevel="0" collapsed="false">
      <c r="A22" s="135" t="n">
        <v>5</v>
      </c>
      <c r="B22" s="147" t="s">
        <v>37</v>
      </c>
      <c r="C22" s="129"/>
      <c r="D22" s="129"/>
      <c r="E22" s="130"/>
    </row>
    <row r="23" customFormat="false" ht="12.75" hidden="false" customHeight="false" outlineLevel="0" collapsed="false">
      <c r="A23" s="131"/>
      <c r="B23" s="148"/>
      <c r="C23" s="134"/>
      <c r="D23" s="133"/>
      <c r="E23" s="130"/>
    </row>
    <row r="24" customFormat="false" ht="12.75" hidden="false" customHeight="false" outlineLevel="0" collapsed="false">
      <c r="A24" s="135" t="n">
        <v>6</v>
      </c>
      <c r="B24" s="147" t="s">
        <v>145</v>
      </c>
      <c r="C24" s="129"/>
      <c r="D24" s="129"/>
      <c r="E24" s="130"/>
    </row>
    <row r="25" customFormat="false" ht="12.75" hidden="false" customHeight="false" outlineLevel="0" collapsed="false">
      <c r="A25" s="131"/>
      <c r="B25" s="148"/>
      <c r="C25" s="134"/>
      <c r="D25" s="133"/>
      <c r="E25" s="130"/>
    </row>
    <row r="26" customFormat="false" ht="12.75" hidden="false" customHeight="false" outlineLevel="0" collapsed="false">
      <c r="A26" s="135" t="n">
        <v>7</v>
      </c>
      <c r="B26" s="147" t="s">
        <v>93</v>
      </c>
      <c r="C26" s="129"/>
      <c r="D26" s="129"/>
      <c r="E26" s="130"/>
    </row>
    <row r="27" customFormat="false" ht="12.75" hidden="false" customHeight="false" outlineLevel="0" collapsed="false">
      <c r="A27" s="131"/>
      <c r="B27" s="148"/>
      <c r="C27" s="133"/>
      <c r="D27" s="134"/>
      <c r="E27" s="130"/>
    </row>
    <row r="28" customFormat="false" ht="12.75" hidden="false" customHeight="false" outlineLevel="0" collapsed="false">
      <c r="A28" s="135" t="n">
        <v>8</v>
      </c>
      <c r="B28" s="147" t="s">
        <v>146</v>
      </c>
      <c r="C28" s="129"/>
      <c r="D28" s="129"/>
      <c r="E28" s="130"/>
    </row>
    <row r="29" customFormat="false" ht="12.75" hidden="false" customHeight="false" outlineLevel="0" collapsed="false">
      <c r="A29" s="131"/>
      <c r="B29" s="132"/>
      <c r="C29" s="133"/>
      <c r="D29" s="134"/>
      <c r="E29" s="130"/>
    </row>
    <row r="30" s="119" customFormat="true" ht="12.75" hidden="false" customHeight="false" outlineLevel="0" collapsed="false">
      <c r="A30" s="127"/>
      <c r="B30" s="136"/>
      <c r="C30" s="129"/>
      <c r="D30" s="129"/>
      <c r="E30" s="130"/>
    </row>
    <row r="31" customFormat="false" ht="12.75" hidden="false" customHeight="true" outlineLevel="0" collapsed="false">
      <c r="A31" s="137" t="s">
        <v>147</v>
      </c>
      <c r="B31" s="137"/>
      <c r="C31" s="138"/>
      <c r="D31" s="138"/>
      <c r="E31" s="138"/>
    </row>
    <row r="32" customFormat="false" ht="12.75" hidden="false" customHeight="false" outlineLevel="0" collapsed="false">
      <c r="A32" s="139"/>
      <c r="B32" s="139"/>
      <c r="C32" s="140"/>
      <c r="D32" s="140"/>
      <c r="E32" s="141"/>
    </row>
    <row r="33" customFormat="false" ht="12.75" hidden="false" customHeight="false" outlineLevel="0" collapsed="false">
      <c r="A33" s="139"/>
      <c r="B33" s="139"/>
      <c r="C33" s="140"/>
      <c r="D33" s="140"/>
      <c r="E33" s="141"/>
    </row>
    <row r="34" customFormat="false" ht="21.75" hidden="false" customHeight="true" outlineLevel="0" collapsed="false">
      <c r="A34" s="142"/>
      <c r="B34" s="143" t="s">
        <v>132</v>
      </c>
      <c r="C34" s="143"/>
      <c r="D34" s="144"/>
      <c r="E34" s="145"/>
    </row>
    <row r="35" customFormat="false" ht="12.75" hidden="false" customHeight="false" outlineLevel="0" collapsed="false">
      <c r="A35" s="142"/>
      <c r="B35" s="142"/>
      <c r="C35" s="144"/>
      <c r="D35" s="144"/>
      <c r="E35" s="145"/>
    </row>
    <row r="36" customFormat="false" ht="12.75" hidden="false" customHeight="false" outlineLevel="0" collapsed="false">
      <c r="A36" s="142"/>
      <c r="B36" s="142"/>
      <c r="C36" s="144"/>
      <c r="D36" s="144"/>
      <c r="E36" s="145"/>
    </row>
    <row r="37" customFormat="false" ht="12.75" hidden="false" customHeight="false" outlineLevel="0" collapsed="false">
      <c r="A37" s="142"/>
      <c r="B37" s="142"/>
      <c r="C37" s="144"/>
      <c r="D37" s="144"/>
      <c r="E37" s="145"/>
    </row>
    <row r="38" customFormat="false" ht="12.75" hidden="false" customHeight="false" outlineLevel="0" collapsed="false">
      <c r="A38" s="146" t="s">
        <v>149</v>
      </c>
      <c r="B38" s="146"/>
      <c r="C38" s="146"/>
      <c r="D38" s="146"/>
      <c r="E38" s="146"/>
    </row>
    <row r="39" customFormat="false" ht="12.75" hidden="false" customHeight="false" outlineLevel="0" collapsed="false">
      <c r="A39" s="146"/>
      <c r="B39" s="146"/>
      <c r="C39" s="146"/>
      <c r="D39" s="146"/>
      <c r="E39" s="146"/>
    </row>
  </sheetData>
  <mergeCells count="10">
    <mergeCell ref="A2:A4"/>
    <mergeCell ref="B3:E3"/>
    <mergeCell ref="B4:E4"/>
    <mergeCell ref="A6:E6"/>
    <mergeCell ref="A7:D7"/>
    <mergeCell ref="E12:E13"/>
    <mergeCell ref="A31:B31"/>
    <mergeCell ref="B34:C34"/>
    <mergeCell ref="A38:E38"/>
    <mergeCell ref="A39:E39"/>
  </mergeCells>
  <printOptions headings="false" gridLines="false" gridLinesSet="true" horizontalCentered="false" verticalCentered="false"/>
  <pageMargins left="1.10208333333333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3"/>
  <sheetViews>
    <sheetView showFormulas="false" showGridLines="true" showRowColHeaders="true" showZeros="true" rightToLeft="false" tabSelected="false" showOutlineSymbols="true" defaultGridColor="true" view="normal" topLeftCell="A37" colorId="64" zoomScale="100" zoomScaleNormal="100" zoomScalePageLayoutView="100" workbookViewId="0">
      <selection pane="topLeft" activeCell="I38" activeCellId="0" sqref="I38"/>
    </sheetView>
  </sheetViews>
  <sheetFormatPr defaultRowHeight="15" zeroHeight="false" outlineLevelRow="0" outlineLevelCol="0"/>
  <cols>
    <col collapsed="false" customWidth="true" hidden="false" outlineLevel="0" max="1" min="1" style="0" width="4.57"/>
    <col collapsed="false" customWidth="true" hidden="false" outlineLevel="0" max="2" min="2" style="0" width="43.71"/>
    <col collapsed="false" customWidth="true" hidden="false" outlineLevel="0" max="5" min="3" style="0" width="8.67"/>
    <col collapsed="false" customWidth="true" hidden="false" outlineLevel="0" max="6" min="6" style="0" width="17.86"/>
    <col collapsed="false" customWidth="true" hidden="false" outlineLevel="0" max="1025" min="7" style="0" width="8.67"/>
  </cols>
  <sheetData>
    <row r="1" customFormat="false" ht="27.75" hidden="false" customHeight="false" outlineLevel="0" collapsed="false">
      <c r="A1" s="97"/>
      <c r="B1" s="98"/>
    </row>
    <row r="2" customFormat="false" ht="27.75" hidden="false" customHeight="true" outlineLevel="0" collapsed="false">
      <c r="A2" s="97"/>
      <c r="B2" s="99" t="s">
        <v>134</v>
      </c>
      <c r="C2" s="99"/>
      <c r="D2" s="99"/>
      <c r="E2" s="99"/>
      <c r="F2" s="99"/>
    </row>
    <row r="3" customFormat="false" ht="15.75" hidden="false" customHeight="true" outlineLevel="0" collapsed="false">
      <c r="A3" s="97"/>
      <c r="B3" s="100" t="s">
        <v>135</v>
      </c>
      <c r="C3" s="100"/>
      <c r="D3" s="100"/>
      <c r="E3" s="100"/>
      <c r="F3" s="100"/>
    </row>
    <row r="4" customFormat="false" ht="15.75" hidden="false" customHeight="false" outlineLevel="0" collapsed="false">
      <c r="A4" s="149"/>
      <c r="B4" s="150"/>
      <c r="C4" s="150"/>
      <c r="D4" s="150"/>
      <c r="E4" s="150"/>
      <c r="F4" s="150"/>
    </row>
    <row r="5" customFormat="false" ht="15" hidden="false" customHeight="true" outlineLevel="0" collapsed="false">
      <c r="A5" s="151" t="s">
        <v>1</v>
      </c>
      <c r="B5" s="151"/>
      <c r="C5" s="151"/>
      <c r="D5" s="151"/>
      <c r="E5" s="151"/>
      <c r="F5" s="151"/>
    </row>
    <row r="6" customFormat="false" ht="7.5" hidden="false" customHeight="true" outlineLevel="0" collapsed="false">
      <c r="A6" s="9"/>
      <c r="B6" s="152"/>
      <c r="C6" s="152"/>
      <c r="D6" s="152"/>
      <c r="E6" s="152"/>
      <c r="F6" s="152"/>
    </row>
    <row r="7" customFormat="false" ht="17.25" hidden="false" customHeight="true" outlineLevel="0" collapsed="false">
      <c r="A7" s="11"/>
      <c r="B7" s="11" t="s">
        <v>150</v>
      </c>
      <c r="C7" s="11"/>
      <c r="D7" s="11"/>
      <c r="E7" s="11"/>
      <c r="F7" s="11"/>
    </row>
    <row r="8" customFormat="false" ht="14.25" hidden="false" customHeight="true" outlineLevel="0" collapsed="false">
      <c r="A8" s="153" t="s">
        <v>10</v>
      </c>
      <c r="B8" s="154" t="s">
        <v>11</v>
      </c>
      <c r="C8" s="154"/>
      <c r="D8" s="154"/>
      <c r="E8" s="154"/>
      <c r="F8" s="154"/>
    </row>
    <row r="9" customFormat="false" ht="15" hidden="false" customHeight="false" outlineLevel="0" collapsed="false">
      <c r="A9" s="155" t="s">
        <v>12</v>
      </c>
      <c r="B9" s="156" t="s">
        <v>15</v>
      </c>
      <c r="C9" s="156"/>
      <c r="D9" s="156"/>
      <c r="E9" s="156"/>
      <c r="F9" s="156"/>
    </row>
    <row r="10" customFormat="false" ht="18" hidden="false" customHeight="true" outlineLevel="0" collapsed="false">
      <c r="A10" s="59" t="s">
        <v>17</v>
      </c>
      <c r="B10" s="157" t="s">
        <v>18</v>
      </c>
      <c r="C10" s="157"/>
      <c r="D10" s="157"/>
      <c r="E10" s="157"/>
      <c r="F10" s="157"/>
    </row>
    <row r="11" customFormat="false" ht="25.5" hidden="false" customHeight="true" outlineLevel="0" collapsed="false">
      <c r="A11" s="155" t="s">
        <v>19</v>
      </c>
      <c r="B11" s="16" t="s">
        <v>151</v>
      </c>
      <c r="C11" s="16"/>
      <c r="D11" s="16"/>
      <c r="E11" s="16"/>
      <c r="F11" s="16"/>
    </row>
    <row r="12" customFormat="false" ht="13.5" hidden="false" customHeight="true" outlineLevel="0" collapsed="false">
      <c r="A12" s="153" t="n">
        <v>3</v>
      </c>
      <c r="B12" s="154" t="s">
        <v>26</v>
      </c>
      <c r="C12" s="154"/>
      <c r="D12" s="154"/>
      <c r="E12" s="154"/>
      <c r="F12" s="154"/>
    </row>
    <row r="13" customFormat="false" ht="15" hidden="false" customHeight="false" outlineLevel="0" collapsed="false">
      <c r="A13" s="155" t="s">
        <v>27</v>
      </c>
      <c r="B13" s="156" t="s">
        <v>29</v>
      </c>
      <c r="C13" s="156"/>
      <c r="D13" s="156"/>
      <c r="E13" s="156"/>
      <c r="F13" s="156"/>
    </row>
    <row r="14" customFormat="false" ht="13.5" hidden="false" customHeight="true" outlineLevel="0" collapsed="false">
      <c r="A14" s="153" t="n">
        <v>4</v>
      </c>
      <c r="B14" s="154" t="s">
        <v>30</v>
      </c>
      <c r="C14" s="154"/>
      <c r="D14" s="154"/>
      <c r="E14" s="154"/>
      <c r="F14" s="154"/>
    </row>
    <row r="15" customFormat="false" ht="17.25" hidden="false" customHeight="true" outlineLevel="0" collapsed="false">
      <c r="A15" s="155" t="s">
        <v>31</v>
      </c>
      <c r="B15" s="23" t="s">
        <v>152</v>
      </c>
      <c r="C15" s="23"/>
      <c r="D15" s="23"/>
      <c r="E15" s="23"/>
      <c r="F15" s="23"/>
    </row>
    <row r="16" customFormat="false" ht="15" hidden="false" customHeight="true" outlineLevel="0" collapsed="false">
      <c r="A16" s="153" t="n">
        <v>5</v>
      </c>
      <c r="B16" s="154" t="s">
        <v>37</v>
      </c>
      <c r="C16" s="154"/>
      <c r="D16" s="154"/>
      <c r="E16" s="154"/>
      <c r="F16" s="154"/>
    </row>
    <row r="17" customFormat="false" ht="27" hidden="false" customHeight="true" outlineLevel="0" collapsed="false">
      <c r="A17" s="155" t="s">
        <v>38</v>
      </c>
      <c r="B17" s="16" t="s">
        <v>153</v>
      </c>
      <c r="C17" s="16"/>
      <c r="D17" s="16"/>
      <c r="E17" s="16"/>
      <c r="F17" s="16"/>
    </row>
    <row r="18" customFormat="false" ht="25.5" hidden="false" customHeight="true" outlineLevel="0" collapsed="false">
      <c r="A18" s="155" t="s">
        <v>42</v>
      </c>
      <c r="B18" s="20" t="s">
        <v>154</v>
      </c>
      <c r="C18" s="20"/>
      <c r="D18" s="20"/>
      <c r="E18" s="20"/>
      <c r="F18" s="20"/>
    </row>
    <row r="19" customFormat="false" ht="23.25" hidden="false" customHeight="true" outlineLevel="0" collapsed="false">
      <c r="A19" s="155" t="s">
        <v>45</v>
      </c>
      <c r="B19" s="20" t="s">
        <v>155</v>
      </c>
      <c r="C19" s="20"/>
      <c r="D19" s="20"/>
      <c r="E19" s="20"/>
      <c r="F19" s="20"/>
    </row>
    <row r="20" customFormat="false" ht="15.75" hidden="false" customHeight="true" outlineLevel="0" collapsed="false">
      <c r="A20" s="155" t="s">
        <v>48</v>
      </c>
      <c r="B20" s="158" t="s">
        <v>64</v>
      </c>
      <c r="C20" s="158"/>
      <c r="D20" s="158"/>
      <c r="E20" s="158"/>
      <c r="F20" s="158"/>
    </row>
    <row r="21" customFormat="false" ht="26.25" hidden="false" customHeight="true" outlineLevel="0" collapsed="false">
      <c r="A21" s="155" t="s">
        <v>51</v>
      </c>
      <c r="B21" s="23" t="s">
        <v>67</v>
      </c>
      <c r="C21" s="23"/>
      <c r="D21" s="23"/>
      <c r="E21" s="23"/>
      <c r="F21" s="23"/>
    </row>
    <row r="22" customFormat="false" ht="14.25" hidden="false" customHeight="true" outlineLevel="0" collapsed="false">
      <c r="A22" s="153" t="n">
        <v>6</v>
      </c>
      <c r="B22" s="154" t="s">
        <v>68</v>
      </c>
      <c r="C22" s="154"/>
      <c r="D22" s="154"/>
      <c r="E22" s="154"/>
      <c r="F22" s="154"/>
    </row>
    <row r="23" customFormat="false" ht="22.5" hidden="false" customHeight="true" outlineLevel="0" collapsed="false">
      <c r="A23" s="155" t="s">
        <v>69</v>
      </c>
      <c r="B23" s="16" t="s">
        <v>156</v>
      </c>
      <c r="C23" s="16"/>
      <c r="D23" s="16"/>
      <c r="E23" s="16"/>
      <c r="F23" s="16"/>
    </row>
    <row r="24" customFormat="false" ht="38.25" hidden="false" customHeight="true" outlineLevel="0" collapsed="false">
      <c r="A24" s="155" t="s">
        <v>71</v>
      </c>
      <c r="B24" s="16" t="s">
        <v>157</v>
      </c>
      <c r="C24" s="16"/>
      <c r="D24" s="16"/>
      <c r="E24" s="16"/>
      <c r="F24" s="16"/>
    </row>
    <row r="25" customFormat="false" ht="48" hidden="false" customHeight="true" outlineLevel="0" collapsed="false">
      <c r="A25" s="155" t="s">
        <v>74</v>
      </c>
      <c r="B25" s="16" t="s">
        <v>158</v>
      </c>
      <c r="C25" s="16"/>
      <c r="D25" s="16"/>
      <c r="E25" s="16"/>
      <c r="F25" s="16"/>
    </row>
    <row r="26" customFormat="false" ht="51" hidden="false" customHeight="true" outlineLevel="0" collapsed="false">
      <c r="A26" s="155" t="s">
        <v>76</v>
      </c>
      <c r="B26" s="16" t="s">
        <v>159</v>
      </c>
      <c r="C26" s="16"/>
      <c r="D26" s="16"/>
      <c r="E26" s="16"/>
      <c r="F26" s="16"/>
    </row>
    <row r="27" customFormat="false" ht="15.75" hidden="false" customHeight="true" outlineLevel="0" collapsed="false">
      <c r="A27" s="155" t="s">
        <v>79</v>
      </c>
      <c r="B27" s="23" t="s">
        <v>160</v>
      </c>
      <c r="C27" s="23"/>
      <c r="D27" s="23"/>
      <c r="E27" s="23"/>
      <c r="F27" s="23"/>
    </row>
    <row r="28" customFormat="false" ht="15" hidden="false" customHeight="true" outlineLevel="0" collapsed="false">
      <c r="A28" s="153" t="n">
        <v>7</v>
      </c>
      <c r="B28" s="154" t="s">
        <v>93</v>
      </c>
      <c r="C28" s="154"/>
      <c r="D28" s="154"/>
      <c r="E28" s="154"/>
      <c r="F28" s="154"/>
    </row>
    <row r="29" customFormat="false" ht="27" hidden="false" customHeight="true" outlineLevel="0" collapsed="false">
      <c r="A29" s="155" t="s">
        <v>94</v>
      </c>
      <c r="B29" s="16" t="s">
        <v>161</v>
      </c>
      <c r="C29" s="16"/>
      <c r="D29" s="16"/>
      <c r="E29" s="16"/>
      <c r="F29" s="16"/>
    </row>
    <row r="30" customFormat="false" ht="19.5" hidden="false" customHeight="true" outlineLevel="0" collapsed="false">
      <c r="A30" s="159" t="n">
        <v>8</v>
      </c>
      <c r="B30" s="160" t="s">
        <v>97</v>
      </c>
      <c r="C30" s="160"/>
      <c r="D30" s="160"/>
      <c r="E30" s="160"/>
      <c r="F30" s="160"/>
    </row>
    <row r="31" customFormat="false" ht="18" hidden="false" customHeight="true" outlineLevel="0" collapsed="false">
      <c r="A31" s="34" t="s">
        <v>98</v>
      </c>
      <c r="B31" s="161" t="s">
        <v>101</v>
      </c>
      <c r="C31" s="161"/>
      <c r="D31" s="161"/>
      <c r="E31" s="161"/>
      <c r="F31" s="161"/>
    </row>
    <row r="32" customFormat="false" ht="18" hidden="false" customHeight="true" outlineLevel="0" collapsed="false">
      <c r="A32" s="34" t="s">
        <v>102</v>
      </c>
      <c r="B32" s="23" t="s">
        <v>104</v>
      </c>
      <c r="C32" s="23"/>
      <c r="D32" s="23"/>
      <c r="E32" s="23"/>
      <c r="F32" s="23"/>
    </row>
    <row r="33" customFormat="false" ht="16.5" hidden="false" customHeight="true" outlineLevel="0" collapsed="false">
      <c r="A33" s="34" t="s">
        <v>105</v>
      </c>
      <c r="B33" s="162" t="s">
        <v>106</v>
      </c>
      <c r="C33" s="162"/>
      <c r="D33" s="162"/>
      <c r="E33" s="162"/>
      <c r="F33" s="162"/>
    </row>
    <row r="34" customFormat="false" ht="18" hidden="false" customHeight="true" outlineLevel="0" collapsed="false">
      <c r="A34" s="34" t="s">
        <v>107</v>
      </c>
      <c r="B34" s="23" t="s">
        <v>108</v>
      </c>
      <c r="C34" s="23"/>
      <c r="D34" s="23"/>
      <c r="E34" s="23"/>
      <c r="F34" s="23"/>
    </row>
    <row r="35" customFormat="false" ht="27" hidden="false" customHeight="true" outlineLevel="0" collapsed="false">
      <c r="A35" s="34" t="s">
        <v>109</v>
      </c>
      <c r="B35" s="16" t="s">
        <v>86</v>
      </c>
      <c r="C35" s="16"/>
      <c r="D35" s="16"/>
      <c r="E35" s="16"/>
      <c r="F35" s="16"/>
    </row>
    <row r="36" customFormat="false" ht="35.25" hidden="false" customHeight="true" outlineLevel="0" collapsed="false">
      <c r="A36" s="34" t="s">
        <v>110</v>
      </c>
      <c r="B36" s="16" t="s">
        <v>89</v>
      </c>
      <c r="C36" s="16"/>
      <c r="D36" s="16"/>
      <c r="E36" s="16"/>
      <c r="F36" s="16"/>
    </row>
    <row r="37" customFormat="false" ht="22.5" hidden="false" customHeight="true" outlineLevel="0" collapsed="false">
      <c r="A37" s="34" t="s">
        <v>111</v>
      </c>
      <c r="B37" s="23" t="s">
        <v>112</v>
      </c>
      <c r="C37" s="23"/>
      <c r="D37" s="23"/>
      <c r="E37" s="23"/>
      <c r="F37" s="23"/>
    </row>
    <row r="38" customFormat="false" ht="39" hidden="false" customHeight="true" outlineLevel="0" collapsed="false">
      <c r="A38" s="34" t="s">
        <v>113</v>
      </c>
      <c r="B38" s="23" t="s">
        <v>114</v>
      </c>
      <c r="C38" s="23"/>
      <c r="D38" s="23"/>
      <c r="E38" s="23"/>
      <c r="F38" s="23"/>
    </row>
    <row r="39" customFormat="false" ht="21" hidden="false" customHeight="true" outlineLevel="0" collapsed="false">
      <c r="A39" s="34" t="s">
        <v>115</v>
      </c>
      <c r="B39" s="16" t="s">
        <v>117</v>
      </c>
      <c r="C39" s="16"/>
      <c r="D39" s="16"/>
      <c r="E39" s="16"/>
      <c r="F39" s="16"/>
    </row>
    <row r="42" customFormat="false" ht="15" hidden="false" customHeight="false" outlineLevel="0" collapsed="false">
      <c r="B42" s="0" t="s">
        <v>162</v>
      </c>
      <c r="E42" s="51" t="s">
        <v>122</v>
      </c>
    </row>
    <row r="43" customFormat="false" ht="15" hidden="false" customHeight="false" outlineLevel="0" collapsed="false">
      <c r="E43" s="51" t="s">
        <v>123</v>
      </c>
    </row>
  </sheetData>
  <mergeCells count="38">
    <mergeCell ref="A1:A3"/>
    <mergeCell ref="B2:F2"/>
    <mergeCell ref="B3:F3"/>
    <mergeCell ref="A5:F5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B29:F29"/>
    <mergeCell ref="B30:F30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</mergeCells>
  <printOptions headings="false" gridLines="false" gridLinesSet="true" horizontalCentered="false" verticalCentered="false"/>
  <pageMargins left="0.905555555555556" right="0.511805555555555" top="0.590277777777778" bottom="0.39375" header="0.511805555555555" footer="0.511805555555555"/>
  <pageSetup paperSize="9" scale="8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2018-10-17T13:01:27Z</dcterms:created>
  <dc:creator/>
  <dc:description/>
  <dc:language>pt-BR</dc:language>
  <cp:lastModifiedBy/>
  <dcterms:modified xsi:type="dcterms:W3CDTF">2019-04-01T13:27:54Z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