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Orçamento Sintético" sheetId="1" state="visible" r:id="rId2"/>
    <sheet name="Cronograma" sheetId="2" state="visible" r:id="rId3"/>
  </sheets>
  <definedNames>
    <definedName function="false" hidden="false" localSheetId="0" name="_xlnm.Print_Area" vbProcedure="false">'Orçamento Sintético'!$A$2:$J$200</definedName>
    <definedName function="false" hidden="false" localSheetId="0" name="_xlnm.Print_Titles" vbProcedure="false">'Orçamento Sintético'!$8:$8</definedName>
    <definedName function="false" hidden="false" localSheetId="0" name="_xlnm.Print_Area" vbProcedure="false">'Orçamento Sintético'!$A$2:$J$199</definedName>
    <definedName function="false" hidden="false" localSheetId="0" name="_xlnm.Print_Area_0" vbProcedure="false">'Orçamento Sintético'!$A$2:$J$200</definedName>
    <definedName function="false" hidden="false" localSheetId="0" name="_xlnm.Print_Area_0_0" vbProcedure="false">'Orçamento Sintético'!$A$2:$J$180</definedName>
    <definedName function="false" hidden="false" localSheetId="0" name="_xlnm.Print_Titles" vbProcedure="false">'Orçamento Sintético'!$8:$8</definedName>
    <definedName function="false" hidden="false" localSheetId="0" name="_xlnm.Print_Titles_0" vbProcedure="false">'repeated header'!$4:$4</definedName>
    <definedName function="false" hidden="false" localSheetId="1" name="_xlnm.Print_Area" vbProcedure="false">Cronograma!$A$1:$I$53;Cronograma!$A$1:$I$53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<sst xmlns="http://schemas.openxmlformats.org/spreadsheetml/2006/main" count="805" uniqueCount="408">
  <si>
    <t>LOGO DA EMPRESA</t>
  </si>
  <si>
    <t>OBRA</t>
  </si>
  <si>
    <t>B.D.I.</t>
  </si>
  <si>
    <t>REFORMA E ADEQUAÇÃO EMEF THEREZINHA DE LOURDES CAÇÃO GOYA</t>
  </si>
  <si>
    <t>LOCAL: RUA JOÃO JORGE ROSA ,1332 BARRA FUNDA – PARAGUAÇU PAULISTA – SP.</t>
  </si>
  <si>
    <t>BANCOS</t>
  </si>
  <si>
    <t>DATA:   /   /20</t>
  </si>
  <si>
    <t>SINAPI 09/2020 - CPOS 07/2020 - SIURB 01/2020 - FDE 07/2020 -  SBC 08/2020 </t>
  </si>
  <si>
    <t>PLANILHA ORÇAMENTÁRIA</t>
  </si>
  <si>
    <t>ITEM</t>
  </si>
  <si>
    <t>CÓDIGO</t>
  </si>
  <si>
    <t>BANCO</t>
  </si>
  <si>
    <t>DESCRIÇÃO</t>
  </si>
  <si>
    <t>QUANT.</t>
  </si>
  <si>
    <t>VALOR UNIT</t>
  </si>
  <si>
    <t>VALOR UNIT COM BDI</t>
  </si>
  <si>
    <t>TOTAL S/ BDI</t>
  </si>
  <si>
    <t>TOTAL C/ BDI</t>
  </si>
  <si>
    <t>PAREDES DE GESSO ACARTONADO DIRETORIA</t>
  </si>
  <si>
    <t> 1.1 </t>
  </si>
  <si>
    <t>04.03.029</t>
  </si>
  <si>
    <t>FDE</t>
  </si>
  <si>
    <t>DIVISORIA DE PLACA DE GESSO ACARTONADO STANDARD 15MM ESPESSURA 120/90 COM LÃ MINERAL. FORNECIDA E INSTALADA</t>
  </si>
  <si>
    <t>M²</t>
  </si>
  <si>
    <t> 1.2 </t>
  </si>
  <si>
    <t> 15.02.061 </t>
  </si>
  <si>
    <t>TINTA LATEX STANDARD EM SUPERFICIE DE GESSO</t>
  </si>
  <si>
    <t>ESQUADRIAS DE MADEIRA DIRETORIA</t>
  </si>
  <si>
    <t> 2.1 </t>
  </si>
  <si>
    <t> 23.11.040 </t>
  </si>
  <si>
    <t>CPOS</t>
  </si>
  <si>
    <t>PORTA LISA PARA ACABAMENTO EM VERNIZ, COM BATENTE DE MADEIRA - 80 X 210 CM</t>
  </si>
  <si>
    <t>UN</t>
  </si>
  <si>
    <t> 2.2 </t>
  </si>
  <si>
    <t> 73739/001 </t>
  </si>
  <si>
    <t>SINAPI</t>
  </si>
  <si>
    <t>PINTURA ESMALTE ACETINADO EM MADEIRA, DUAS DEMAOS</t>
  </si>
  <si>
    <t> 2.3 </t>
  </si>
  <si>
    <t>FECHADURA DE EMBUTIR COM CILINDRO, EXTERNA, COMPLETA, ACABAMENTO PADRÃO POPULAR, INCLUSO EXECUÇÃO DE FURO - FORNECIMENTO E INSTALAÇÃO. AF_12/2019</t>
  </si>
  <si>
    <t>DEMOLIÇÕES E RETIRADAS (DIRETORIA)</t>
  </si>
  <si>
    <t> 3.1 </t>
  </si>
  <si>
    <t> 03.02.040 </t>
  </si>
  <si>
    <t>DEMOLIÇÃO MANUAL DE ALVENARIA DE ELEVAÇÃO OU ELEMENTO VAZADO, INCLUINDO REVESTIMENTO</t>
  </si>
  <si>
    <t>M³</t>
  </si>
  <si>
    <t> 3.2 </t>
  </si>
  <si>
    <t> 04.09.020 </t>
  </si>
  <si>
    <t>RETIRADA DE ESQUADRIA METÁLICA EM GERAL</t>
  </si>
  <si>
    <t>DEMOLIÇÕES  (AMPLIAÇÃO DA COZINHA)</t>
  </si>
  <si>
    <t> 4.1 </t>
  </si>
  <si>
    <t> 4.2 </t>
  </si>
  <si>
    <t> 04.08.100 </t>
  </si>
  <si>
    <t>RETIRADA DE ARMÁRIO EM MADEIRA OU METAL</t>
  </si>
  <si>
    <t> 4.3 </t>
  </si>
  <si>
    <t> 04.11.030 </t>
  </si>
  <si>
    <t>RETIRADA DE BANCADA INCLUINDO PERTENCES</t>
  </si>
  <si>
    <t> 4.4 </t>
  </si>
  <si>
    <t>RETIRADA DE ESQUADRIA METÁLICA EM GERAL (JANELAS)</t>
  </si>
  <si>
    <t> 4.5 </t>
  </si>
  <si>
    <t> 04.08.020 </t>
  </si>
  <si>
    <t>RETIRADA DE FOLHA DE ESQUADRIA EM MADEIRA (PORTA)</t>
  </si>
  <si>
    <t> 4.6 </t>
  </si>
  <si>
    <t> 04.08.060 </t>
  </si>
  <si>
    <t>RETIRADA DE BATENTE COM GUARNIÇÃO E PEÇAS LINEARES EM MADEIRA, CHUMBADOS</t>
  </si>
  <si>
    <t>M</t>
  </si>
  <si>
    <t> 4.7 </t>
  </si>
  <si>
    <t>DEMOLIÇÃO MANUAL DE ALVENARIA DE ELEVAÇÃO OU ELEMENTO VAZADO, INCLUINDO REVESTIMENTO (ABRIGO DE GÁS)</t>
  </si>
  <si>
    <t> 4.8 </t>
  </si>
  <si>
    <t>DEMOLIÇÃO MANUAL DE ALVENARIA DE ELEVAÇÃO OU ELEMENTO VAZADO, INCLUINDO REVESTIMENTO (MURETA)</t>
  </si>
  <si>
    <t> 4.9 </t>
  </si>
  <si>
    <t> 03.04.020 </t>
  </si>
  <si>
    <t>DEMOLIÇÃO MANUAL DE REVESTIMENTO CERÂMICO, INCLUINDO A BASE</t>
  </si>
  <si>
    <t>AMPLIAÇÃO DA COZINHA</t>
  </si>
  <si>
    <t> 5.1 </t>
  </si>
  <si>
    <t> 02.10.020 </t>
  </si>
  <si>
    <t>LOCAÇÃO DE OBRA DE EDIFICAÇÃO</t>
  </si>
  <si>
    <t>SERVIÇOS EM TERRA</t>
  </si>
  <si>
    <t> 6.1 </t>
  </si>
  <si>
    <t> 06.01.020 </t>
  </si>
  <si>
    <t>ESCAVAÇÃO MANUAL EM SOLO DE 1ª E 2ª CATEGORIA EM CAMPO ABERTO</t>
  </si>
  <si>
    <t> 6.2 </t>
  </si>
  <si>
    <t> 07.11.020 </t>
  </si>
  <si>
    <t>REATERRO COMPACTADO MECANIZADO DE VALA OU CAVA COM COMPACTADOR</t>
  </si>
  <si>
    <t>FUNDAÇÃO</t>
  </si>
  <si>
    <t> 7.1 </t>
  </si>
  <si>
    <t> 12.01.040 </t>
  </si>
  <si>
    <t>BROCA EM CONCRETO ARMADO DIÂMETRO DE 25 CM - COMPLETA (7 BROCAS DE 3M / 1 BROCA DE 2M)</t>
  </si>
  <si>
    <t> 7.2 </t>
  </si>
  <si>
    <t> 11.18.040 </t>
  </si>
  <si>
    <t>LASTRO DE PEDRA BRITADA</t>
  </si>
  <si>
    <t> 7.3 </t>
  </si>
  <si>
    <t> 11.01.100 </t>
  </si>
  <si>
    <t>CONCRETO USINADO, FCK = 20 MPA</t>
  </si>
  <si>
    <t> 7.4 </t>
  </si>
  <si>
    <t> 11.16.040 </t>
  </si>
  <si>
    <t>LANÇAMENTO E ADENSAMENTO DE CONCRETO EM FUNDAÇÃO</t>
  </si>
  <si>
    <t> 7.5 </t>
  </si>
  <si>
    <t> 10.01.040 </t>
  </si>
  <si>
    <t>ARMADURA EM BARRA DE AÇO CA-50 (A OU B) FYK = 500 MPA</t>
  </si>
  <si>
    <t>KG</t>
  </si>
  <si>
    <t> 7.6 </t>
  </si>
  <si>
    <t> 10.01.060 </t>
  </si>
  <si>
    <t>ARMADURA EM BARRA DE AÇO CA-60 (A OU B) FYK = 600 MPA</t>
  </si>
  <si>
    <t>IMPERMEABILIZAÇÃO</t>
  </si>
  <si>
    <t> 8.1 </t>
  </si>
  <si>
    <t> 32.17.010 </t>
  </si>
  <si>
    <t>IMPERMEABILIZAÇÃO EM ARGAMASSA IMPERMEÁVEL COM ADITIVO HIDRÓFUGO</t>
  </si>
  <si>
    <t> 8.2 </t>
  </si>
  <si>
    <t> 74106/001 </t>
  </si>
  <si>
    <t>IMPERMEABILIZACAO DE ESTRUTURAS ENTERRADAS, COM TINTA ASFALTICA, DUAS DEMAOS.</t>
  </si>
  <si>
    <t> 8.3 </t>
  </si>
  <si>
    <t> 11.18.060 </t>
  </si>
  <si>
    <t>LONA PLÁSTICA</t>
  </si>
  <si>
    <t>ALVENARIA DE ELEVAÇÃO</t>
  </si>
  <si>
    <t> 9.1 </t>
  </si>
  <si>
    <t>ALVENARIA DE VEDAÇÃO DE BLOCOS CERÂMICOS FURADOS NA VERTICAL DE 14X19X39CM (ESPESSURA 14CM) DE PAREDES COM ÁREA LÍQUIDA MAIOR OU IGUAL A 6M² COM VÃOS E ARGAMASSA DE ASSENTAMENTO COM PREPARO EM BETONEIRA. AF_06/2014</t>
  </si>
  <si>
    <t> 9.2 </t>
  </si>
  <si>
    <t>CHAPISCO APLICADO EM ALVENARIAS E ESTRUTURAS DE CONCRETO INTERNAS, COM COLHER DE PEDREIRO.  ARGAMASSA TRAÇO 1:3 COM PREPARO MANUAL. AF_06/2014</t>
  </si>
  <si>
    <t> 9.3 </t>
  </si>
  <si>
    <t>CINTA DE AMARRAÇÃO DE ALVENARIA MOLDADA IN LOCO COM UTILIZAÇÃO DE BLOCOS CANALETA. AF_03/2016</t>
  </si>
  <si>
    <t> 9.4 </t>
  </si>
  <si>
    <t>EMBOÇO, PARA RECEBIMENTO DE CERÂMICA, EM ARGAMASSA TRAÇO 1:2:8, PREPARO MECÂNICO COM BETONEIRA 400L, APLICADO MANUALMENTE EM FACES INTERNAS DE PAREDES, PARA AMBIENTE COM ÁREA MAIOR QUE 10M2, ESPESSURA DE 10MM, COM EXECUÇÃO DE TALISCAS. AF_06/2014</t>
  </si>
  <si>
    <t> 9.5 </t>
  </si>
  <si>
    <t>REVESTIMENTO CERÂMICO PARA PAREDES INTERNAS COM PLACAS TIPO ESMALTADA PADRÃO POPULAR DE DIMENSÕES 20X20 CM, ARGAMASSA TIPO AC I, APLICADAS EM AMBIENTES DE ÁREA MAIOR QUE 5 M2 NA ALTURA INTEIRA DAS PAREDES. AF_06/2014</t>
  </si>
  <si>
    <t> 9.6 </t>
  </si>
  <si>
    <t>APLICAÇÃO MECÂNICA DE PINTURA COM TINTA LÁTEX ACRÍLICA EM PAREDES, DUAS DEMÃOS. AF_06/2014</t>
  </si>
  <si>
    <t> 9.7 </t>
  </si>
  <si>
    <t>REVESTIMENTO CERÂMICO PARA PAREDES INTERNAS COM PLACAS TIPO ESMALTADA EXTRA  DE DIMENSÕES 33X45 CM APLICADAS EM AMBIENTES DE ÁREA MAIOR QUE 5 M² A MEIA ALTURA DAS PAREDES. AF_06/2014</t>
  </si>
  <si>
    <t>COBERTURA</t>
  </si>
  <si>
    <t> 10.1 </t>
  </si>
  <si>
    <t>SBC</t>
  </si>
  <si>
    <t>TELA ELETROSOLDADA NERVURADA Q92 15X15CM 4,2MM(1,48KG/M2)</t>
  </si>
  <si>
    <t> 10.2 </t>
  </si>
  <si>
    <t>03.03.018</t>
  </si>
  <si>
    <t>LAJE PRE-FABRICADA VIGOTA TRELICADA UNIDIRECIONAL LT12-100KGF/M2</t>
  </si>
  <si>
    <t> 10.3 </t>
  </si>
  <si>
    <t>RUFO EM CHAPA DE AÇO GALVANIZADO NÚMERO 24, CORTE DE 25 CM, INCLUSO TRANSPORTE VERTICAL. AF_07/2019</t>
  </si>
  <si>
    <t> 10.4 </t>
  </si>
  <si>
    <t> 15.20.020 </t>
  </si>
  <si>
    <t>FORNECIMENTO DE PEÇAS DIVERSAS PARA ESTRUTURA EM MADEIRA</t>
  </si>
  <si>
    <t> 10.5 </t>
  </si>
  <si>
    <t>TELHAMENTO COM TELHA ONDULADA DE FIBROCIMENTO E = 6 MM, COM RECOBRIMENTO LATERAL DE 1 1/4 DE ONDA PARA TELHADO COM INCLINAÇÃO MÁXIMA DE 10°, COM ATÉ 2 ÁGUAS, INCLUSO IÇAMENTO. AF_07/2019</t>
  </si>
  <si>
    <t> 10.6 </t>
  </si>
  <si>
    <t> 04.03.040 </t>
  </si>
  <si>
    <t>RETIRADA DE TELHAMENTO PERFIL E MATERIAL QUALQUER, EXCETO BARRO</t>
  </si>
  <si>
    <t> 10.7 </t>
  </si>
  <si>
    <t> 16.40.150 </t>
  </si>
  <si>
    <t>RECOLOCAÇÃO DE TELHA EM FIBROCIMENTO OU CRFS, PERFIL MODULADO OU TRAPEZOIDAL</t>
  </si>
  <si>
    <t> 10.8 </t>
  </si>
  <si>
    <t>RETIRADA MADEIRAMENTO DE TELHADOS</t>
  </si>
  <si>
    <t> 10.9 </t>
  </si>
  <si>
    <t> 17.02.220 </t>
  </si>
  <si>
    <t>REBOCO</t>
  </si>
  <si>
    <t> 10.10 </t>
  </si>
  <si>
    <t> 10.11 </t>
  </si>
  <si>
    <t> 33.10.010 </t>
  </si>
  <si>
    <t>TINTA LÁTEX ANTIMOFO EM MASSA, INCLUSIVE PREPARO</t>
  </si>
  <si>
    <t>PISO</t>
  </si>
  <si>
    <t> 11.1 </t>
  </si>
  <si>
    <t> 11.03.090 </t>
  </si>
  <si>
    <t>CONCRETO PREPARADO NO LOCAL, FCK = 20 MPA</t>
  </si>
  <si>
    <t> 11.2 </t>
  </si>
  <si>
    <t> 11.16.020 </t>
  </si>
  <si>
    <t>LANÇAMENTO, ESPALHAMENTO E ADENSAMENTO DE CONCRETO OU MASSA EM LASTRO E/OU ENCHIMENTO</t>
  </si>
  <si>
    <t> 11.3 </t>
  </si>
  <si>
    <t>REVESTIMENTO CERÂMICO PARA PISO COM PLACAS TIPO ESMALTADA PADRÃO POPULAR DE DIMENSÕES 35X35 CM APLICADA EM AMBIENTES DE ÁREA MAIOR QUE 10 M2. AF_06/2014</t>
  </si>
  <si>
    <t>BANCADAS</t>
  </si>
  <si>
    <t> 12.1 </t>
  </si>
  <si>
    <t>05.05.040</t>
  </si>
  <si>
    <t>BS-05 BANCADA PARA COZINHA - GRANITO POLIDO 20MM</t>
  </si>
  <si>
    <t> 12.2 </t>
  </si>
  <si>
    <t>05.05.064</t>
  </si>
  <si>
    <t>PR-08 PRATELEIRA DE GRANITO</t>
  </si>
  <si>
    <t>INSTALAÇÕES HIDROSANITARIAS</t>
  </si>
  <si>
    <t> 13.1 </t>
  </si>
  <si>
    <t>PONTO DE CONSUMO TERMINAL DE ÁGUA FRIA (SUBRAMAL) COM TUBULAÇÃO DE PVC, DN 25 MM, INSTALADO EM RAMAL DE ÁGUA, INCLUSOS RASGO E CHUMBAMENTO EM ALVENARIA. AF_12/2014</t>
  </si>
  <si>
    <t> 13.2 </t>
  </si>
  <si>
    <t> 49.03.036 </t>
  </si>
  <si>
    <t>CAIXA DE GORDURA EM PVC COM TAMPA REFORÇADA - CAPACIDADE 19 LITROS</t>
  </si>
  <si>
    <t> 13.3 </t>
  </si>
  <si>
    <t>(COMPOSIÇÃO REPRESENTATIVA) DO SERVIÇO DE INSTALAÇÃO DE TUBOS DE PVC, SOLDÁVEL, ÁGUA FRIA, DN 25 MM (INSTALADO EM RAMAL, SUB-RAMAL, RAMAL DE DISTRIBUIÇÃO OU PRUMADA), INCLUSIVE CONEXÕES, CORTES E FIXAÇÕES, PARA PRÉDIOS. AF_10/2015</t>
  </si>
  <si>
    <t> 13.4 </t>
  </si>
  <si>
    <t> 49.01.016 </t>
  </si>
  <si>
    <t>CAIXA SIFONADA DE PVC RÍGIDO DE 100 X 100 X 50 MM, COM GRELHA</t>
  </si>
  <si>
    <t> 13.5 </t>
  </si>
  <si>
    <t>LAVATÓRIO LOUÇA BRANCA COM COLUNA, *44 X 35,5* CM, PADRÃO POPULAR, INCLUSO SIFÃO FLEXÍVEL EM PVC, VÁLVULA E ENGATE FLEXÍVEL 30CM EM PLÁSTICO E COM TORNEIRA CROMADA PADRÃO POPULAR - FORNECIMENTO E INSTALAÇÃO. AF_01/2020</t>
  </si>
  <si>
    <t> 13.6 </t>
  </si>
  <si>
    <t>TANQUE DE LOUÇA BRANCA SUSPENSO, 18L OU EQUIVALENTE, INCLUSO SIFÃO TIPO GARRAFA EM PVC, VÁLVULA PLÁSTICA E TORNEIRA DE METAL CROMADO PADRÃO POPULAR - FORNECIMENTO E INSTALAÇÃO. AF_01/2020</t>
  </si>
  <si>
    <t> 13.7 </t>
  </si>
  <si>
    <t>CUBA DE EMBUTIR RETANGULAR DE AÇO INOXIDÁVEL, 56 X 33 X 12 CM - FORNECIMENTO E INSTALAÇÃO. AF_01/2020</t>
  </si>
  <si>
    <t> 13.8 </t>
  </si>
  <si>
    <t> 44.06.200 </t>
  </si>
  <si>
    <t>TANQUE EM AÇO INOXIDÁVEL 60CM X 60CM X 30CM</t>
  </si>
  <si>
    <t> 13.9 </t>
  </si>
  <si>
    <t>TORNEIRA CROMADA LONGA, DE PAREDE, 1/2 OU 3/4, PARA PIA DE COZINHA, PADRÃO POPULAR - FORNECIMENTO E INSTALAÇÃO. AF_01/2020</t>
  </si>
  <si>
    <t> 13.10 </t>
  </si>
  <si>
    <t> 44.20.620 </t>
  </si>
  <si>
    <t>VÁLVULA AMERICANA</t>
  </si>
  <si>
    <t> 13.11 </t>
  </si>
  <si>
    <t>SIFÃO DO TIPO FLEXÍVEL EM PVC 1  X 1.1/2  - FORNECIMENTO E INSTALAÇÃO. AF_01/2020</t>
  </si>
  <si>
    <t>INSTALAÇÕES ELETRICAS</t>
  </si>
  <si>
    <t> 14.1 </t>
  </si>
  <si>
    <t> 41.13.050 </t>
  </si>
  <si>
    <t>LUMINÁRIA BLINDADA DE SOBREPOR OU PENDENTE EM CALHA FECHADA, PARA 2 LÂMPADAS FLUORESCENTES DE 32 W/36 W/40 W</t>
  </si>
  <si>
    <t> 14.2 </t>
  </si>
  <si>
    <t> 41.20.080 </t>
  </si>
  <si>
    <t>PLAFON PLÁSTICO E/OU PVC PARA ACABAMENTO DE PONTO DE LUZ, COM SOQUETE E-27 PARA LÂMPADA FLUORESCENTE COMPACTA</t>
  </si>
  <si>
    <t> 14.3 </t>
  </si>
  <si>
    <t> 41.02.580 </t>
  </si>
  <si>
    <t>LÂMPADA LED 13,5W, COM BASE E-27, 1400 ATÉ 1510LM</t>
  </si>
  <si>
    <t> 14.4 </t>
  </si>
  <si>
    <t>PONTO DE ILUMINAÇÃO RESIDENCIAL INCLUINDO INTERRUPTOR SIMPLES (2 MÓDULOS), CAIXA ELÉTRICA, ELETRODUTO, CABO, RASGO, QUEBRA E CHUMBAMENTO (EXCLUINDO LUMINÁRIA E LÂMPADA). AF_01/2016</t>
  </si>
  <si>
    <t> 14.5 </t>
  </si>
  <si>
    <t>PONTO DE ILUMINAÇÃO RESIDENCIAL INCLUINDO INTERRUPTOR SIMPLES, CAIXA ELÉTRICA, ELETRODUTO, CABO, RASGO, QUEBRA E CHUMBAMENTO (EXCLUINDO LUMINÁRIA E LÂMPADA). AF_01/2016</t>
  </si>
  <si>
    <t> 14.6 </t>
  </si>
  <si>
    <t>PONTO DE TOMADA RESIDENCIAL INCLUINDO TOMADA 10A/250V, CAIXA ELÉTRICA, ELETRODUTO, CABO, RASGO, QUEBRA E CHUMBAMENTO. AF_01/2016</t>
  </si>
  <si>
    <t>CALÇAMENTO REPAROS EM GRELHAS EXTERNAS</t>
  </si>
  <si>
    <t> 15.1 </t>
  </si>
  <si>
    <t>EXECUÇÃO DE PASSEIO (CALÇADA) OU PISO DE CONCRETO COM CONCRETO MOLDADO IN LOCO, USINADO, ACABAMENTO CONVENCIONAL, ESPESSURA 8 CM, ARMADO. AF_07/2016</t>
  </si>
  <si>
    <t>ESQUADRIAS</t>
  </si>
  <si>
    <t> 16.1 </t>
  </si>
  <si>
    <t> 16.2 </t>
  </si>
  <si>
    <t> 16.3 </t>
  </si>
  <si>
    <t>JANELA DE ALUMÍNIO DE CORRER COM 2 FOLHAS PARA VIDROS, COM VIDROS, BATENTE, ACABAMENTO COM ACETATO OU BRILHANTE E FERRAGENS. EXCLUSIVE ALIZAR E CONTRAMARCO. FORNECIMENTO E INSTALAÇÃO. AF_12/2019</t>
  </si>
  <si>
    <t> 16.4 </t>
  </si>
  <si>
    <t> 24.02.060 </t>
  </si>
  <si>
    <t>PORTA DE ABRIR EM CHAPA, SOB MEDIDA, COM BATENTE E FECHADURA</t>
  </si>
  <si>
    <t> 16.5 </t>
  </si>
  <si>
    <t> 33.10.041 </t>
  </si>
  <si>
    <t>ESMALTE À BASE DE ÁGUA EM MASSA, INCLUSIVE PREPARO</t>
  </si>
  <si>
    <t> 16.6 </t>
  </si>
  <si>
    <t>FORNECIMENTO E COLOCACAO GRADES DE FERRO EM JANELAS</t>
  </si>
  <si>
    <t> 16.7 </t>
  </si>
  <si>
    <t> 33.11.050 </t>
  </si>
  <si>
    <t>ESMALTE À BASE ÁGUA EM SUPERFÍCIE METÁLICA, INCLUSIVE PREPARO</t>
  </si>
  <si>
    <t> 16.8 </t>
  </si>
  <si>
    <t> 26.02.040 </t>
  </si>
  <si>
    <t>VIDRO TEMPERADO INCOLOR DE 8 MM</t>
  </si>
  <si>
    <t>CENTRAL GLP</t>
  </si>
  <si>
    <t>17.1</t>
  </si>
  <si>
    <t>08.02.001</t>
  </si>
  <si>
    <t>AG-04 ABRIGO PARA GAS COM 2 CILINDROS DE 45 KG</t>
  </si>
  <si>
    <t>DEMOLIÇÕES E RETIRADAS SANITARIOS</t>
  </si>
  <si>
    <t> 18.1 </t>
  </si>
  <si>
    <t> 18.2 </t>
  </si>
  <si>
    <t>RETIRADA DE FOLHA DE ESQUADRIA EM MADEIRA</t>
  </si>
  <si>
    <t> 18.3 </t>
  </si>
  <si>
    <t> 18.4 </t>
  </si>
  <si>
    <t> 04.11.020 </t>
  </si>
  <si>
    <t>RETIRADA DE APARELHO SANITÁRIO INCLUINDO ACESSÓRIOS</t>
  </si>
  <si>
    <t> 18.5 </t>
  </si>
  <si>
    <t> 04.11.080 </t>
  </si>
  <si>
    <t>RETIRADA DE REGISTRO OU VÁLVULA EMBUTIDOS</t>
  </si>
  <si>
    <t> 18.6 </t>
  </si>
  <si>
    <t> 04.11.140 </t>
  </si>
  <si>
    <t>RETIRADA DE SIFÃO OU METAIS SANITÁRIOS DIVERSOS</t>
  </si>
  <si>
    <t> 18.7 </t>
  </si>
  <si>
    <t> 18.8 </t>
  </si>
  <si>
    <t> 04.11.120 </t>
  </si>
  <si>
    <t>RETIRADA DE TORNEIRA OU CHUVEIRO</t>
  </si>
  <si>
    <t> 18.9 </t>
  </si>
  <si>
    <t> 03.01.250 </t>
  </si>
  <si>
    <t>DEMOLIÇÃO MECANIZADA DE PAVIMENTO OU PISO EM CONCRETO, INCLUSIVE FRAGMENTAÇÃO E ACOMODAÇÃO DO MATERIAL</t>
  </si>
  <si>
    <t>REFORMA DE SANITARIOS (SERVIÇOS EM TERRA)</t>
  </si>
  <si>
    <t> 19.1 </t>
  </si>
  <si>
    <t> 19.2 </t>
  </si>
  <si>
    <t> 20.1 </t>
  </si>
  <si>
    <t> 12.01.020 </t>
  </si>
  <si>
    <t>BROCA EM CONCRETO ARMADO DIÂMETRO DE 20 CM - COMPLETA (10 BROCAS 3 M)</t>
  </si>
  <si>
    <t> 20.2 </t>
  </si>
  <si>
    <t> 20.3 </t>
  </si>
  <si>
    <t> 20.4 </t>
  </si>
  <si>
    <t>LANÇAMENTO E ADENSAMENTO DE CONCRETO OU MASSA EM FUNDAÇÃO</t>
  </si>
  <si>
    <t> 20.5 </t>
  </si>
  <si>
    <t> 20.6 </t>
  </si>
  <si>
    <t> 21.1 </t>
  </si>
  <si>
    <t> 21.2 </t>
  </si>
  <si>
    <t> 21.3 </t>
  </si>
  <si>
    <t>ESTRUTURA</t>
  </si>
  <si>
    <t> 22.1 </t>
  </si>
  <si>
    <t> 22.2 </t>
  </si>
  <si>
    <t> 11.16.060 </t>
  </si>
  <si>
    <t>LANÇAMENTO E ADENSAMENTO DE CONCRETO OU MASSA EM ESTRUTURA</t>
  </si>
  <si>
    <t> 22.3 </t>
  </si>
  <si>
    <t> 22.4 </t>
  </si>
  <si>
    <t> 22.5 </t>
  </si>
  <si>
    <t> 09.01.030 </t>
  </si>
  <si>
    <t>FORMA EM MADEIRA COMUM PARA ESTRUTURA</t>
  </si>
  <si>
    <t> 22.6 </t>
  </si>
  <si>
    <t> 22.7 </t>
  </si>
  <si>
    <t> 13.01.130 </t>
  </si>
  <si>
    <t>LAJE PRÉ-FABRICADA MISTA VIGOTA TRELIÇADA/LAJOTA CERÂMICA - LT 12 (8+4) E CAPA COM CONCRETO DE 25 MPA</t>
  </si>
  <si>
    <t> 22.8 </t>
  </si>
  <si>
    <t> 22.9 </t>
  </si>
  <si>
    <t> 22.10 </t>
  </si>
  <si>
    <t> 22.11 </t>
  </si>
  <si>
    <t> 23.1 </t>
  </si>
  <si>
    <t> 23.2 </t>
  </si>
  <si>
    <t> 23.3 </t>
  </si>
  <si>
    <t> 23.4 </t>
  </si>
  <si>
    <t> 23.5 </t>
  </si>
  <si>
    <t> 23.6 </t>
  </si>
  <si>
    <t> 24.1 </t>
  </si>
  <si>
    <t> 24.2 </t>
  </si>
  <si>
    <t> 24.3 </t>
  </si>
  <si>
    <t> 24.4 </t>
  </si>
  <si>
    <t>CALHA EM CHAPA DE AÇO GALVANIZADO NÚMERO 24, DESENVOLVIMENTO DE 33 CM, INCLUSO TRANSPORTE VERTICAL. AF_07/2019</t>
  </si>
  <si>
    <t> 24.5 </t>
  </si>
  <si>
    <t> 24.6 </t>
  </si>
  <si>
    <t> 24.7 </t>
  </si>
  <si>
    <t> 04.30.100 </t>
  </si>
  <si>
    <t>REMOÇÃO DE RESERVATÓRIO EM FIBROCIMENTO ATÉ 1000 LITROS</t>
  </si>
  <si>
    <t> 25.1 </t>
  </si>
  <si>
    <t> 25.2 </t>
  </si>
  <si>
    <t> 25.3 </t>
  </si>
  <si>
    <t>REVESTIMENTO CERÂMICO PARA PISO COM PLACAS TIPO ESMALTADA EXTRA DE DIMENSÕES 35X35 CM APLICADA EM AMBIENTES DE ÁREA MENOR QUE 5 M2. AF_06/2014</t>
  </si>
  <si>
    <t> 26.1 </t>
  </si>
  <si>
    <t> 46.01.060 </t>
  </si>
  <si>
    <t>TUBO DE PVC RÍGIDO SOLDÁVEL MARROM, DN= 60 MM, (2´), INCLUSIVE CONEXÕES</t>
  </si>
  <si>
    <t> 26.2 </t>
  </si>
  <si>
    <t>(COMPOSIÇÃO REPRESENTATIVA) DO SERVIÇO DE INSTALAÇÃO DE TUBOS DE PVC, SOLDÁVEL, ÁGUA FRIA, DN 50 MM (INSTALADO EM PRUMADA), INCLUSIVE CONEXÕES, CORTES E FIXAÇÕES, PARA PRÉDIOS. AF_10/2015</t>
  </si>
  <si>
    <t> 26.3 </t>
  </si>
  <si>
    <t>CAIXA ENTERRADA HIDRÁULICA RETANGULAR, EM ALVENARIA COM BLOCOS DE CONCRETO, DIMENSÕES INTERNAS: 0,4X0,4X0,4 M PARA REDE DE ESGOTO. AF_05/2018</t>
  </si>
  <si>
    <t> 26.4 </t>
  </si>
  <si>
    <t> 46.05.020 </t>
  </si>
  <si>
    <t>TUBO PVC RÍGIDO, TIPO COLETOR ESGOTO, JUNTA ELÁSTICA, DN= 100 MM, INCLUSIVE CONEXÕES</t>
  </si>
  <si>
    <t> 26.5 </t>
  </si>
  <si>
    <t> 26.6 </t>
  </si>
  <si>
    <t>CAIXA D´ÁGUA EM POLIETILENO, 1000 LITROS, COM ACESSÓRIOS</t>
  </si>
  <si>
    <t>LOUÇAS E METAIS</t>
  </si>
  <si>
    <t> 27.1 </t>
  </si>
  <si>
    <t>VASO SANITARIO SIFONADO CONVENCIONAL COM  LOUÇA BRANCA - FORNECIMENTO E INSTALAÇÃO. AF_01/2020</t>
  </si>
  <si>
    <t> 27.2 </t>
  </si>
  <si>
    <t> 44.03.180 </t>
  </si>
  <si>
    <t>DISPENSER TOALHEIRO EM ABS, PARA FOLHAS</t>
  </si>
  <si>
    <t> 27.3 </t>
  </si>
  <si>
    <t> 08.16.091 </t>
  </si>
  <si>
    <t>BR-03  CONJUNTO LAVATORIO E BACIA ACESSIVEIS</t>
  </si>
  <si>
    <t>CJ</t>
  </si>
  <si>
    <t> 27.4 </t>
  </si>
  <si>
    <t> 47.04.030 </t>
  </si>
  <si>
    <t>VÁLVULA DE DESCARGA COM REGISTRO PRÓPRIO, DN= 1 1/4´</t>
  </si>
  <si>
    <t> 27.5 </t>
  </si>
  <si>
    <t>CHUVEIRO ELÉTRICO COMUM CORPO PLÁSTICO, TIPO DUCHA  FORNECIMENTO E INSTALAÇÃO. AF_01/2020</t>
  </si>
  <si>
    <t> 27.6 </t>
  </si>
  <si>
    <t>PAPELEIRA DE PAREDE EM METAL CROMADO SEM TAMPA, INCLUSO FIXAÇÃO. AF_01/2020</t>
  </si>
  <si>
    <t> 27.7 </t>
  </si>
  <si>
    <t>05.05.050</t>
  </si>
  <si>
    <t>BE-05 BANCADA EDUCAÇÃO INFANTIL</t>
  </si>
  <si>
    <t> 27.8 </t>
  </si>
  <si>
    <t> 44.01.270 </t>
  </si>
  <si>
    <t>CUBA DE LOUÇA DE EMBUTIR OVAL</t>
  </si>
  <si>
    <t> 27.9 </t>
  </si>
  <si>
    <t> 27.10 </t>
  </si>
  <si>
    <t> 44.20.010 </t>
  </si>
  <si>
    <t>SIFÃO PLÁSTICO SANFONADO UNIVERSAL DE 1´</t>
  </si>
  <si>
    <t> 27.11 </t>
  </si>
  <si>
    <t> 44.20.110 </t>
  </si>
  <si>
    <t>ENGATE FLEXÍVEL DE PVC DN= 1/2´</t>
  </si>
  <si>
    <t> 27.12 </t>
  </si>
  <si>
    <t>TORNEIRA CROMADA DE MESA, 1/2 OU 3/4, PARA LAVATÓRIO, PADRÃO POPULAR - FORNECIMENTO E INSTALAÇÃO. AF_01/2020</t>
  </si>
  <si>
    <t>ESQUADRIAS SANITÁRIO</t>
  </si>
  <si>
    <t> 28.1 </t>
  </si>
  <si>
    <t> 23.09.030 </t>
  </si>
  <si>
    <t>PORTA LISA COM BATENTE MADEIRA - 70 X 210 CM</t>
  </si>
  <si>
    <t> 28.2 </t>
  </si>
  <si>
    <t> 23.09.050 </t>
  </si>
  <si>
    <t>PORTA LISA COM BATENTE MADEIRA - 90 X 210 CM</t>
  </si>
  <si>
    <t> 28.3 </t>
  </si>
  <si>
    <t>JANELA DE AÇO TIPO BASCULANTE PARA VIDROS, COM BATENTE, FERRAGENS E PINTURA ANTICORROSIVA. EXCLUSIVE VIDROS, ACABAMENTO, ALIZAR E CONTRAMARCO. FORNECIMENTO E INSTALAÇÃO. AF_12/2019</t>
  </si>
  <si>
    <t> 28.4 </t>
  </si>
  <si>
    <t> 26.02.020 </t>
  </si>
  <si>
    <t>VIDRO TEMPERADO INCOLOR DE 6 MM</t>
  </si>
  <si>
    <t> 28.5 </t>
  </si>
  <si>
    <t> 33.12.011 </t>
  </si>
  <si>
    <t>ESMALTE À BASE DE ÁGUA EM MADEIRA, INCLUSIVE PREPARO</t>
  </si>
  <si>
    <t> 28.6 </t>
  </si>
  <si>
    <t>FECHADURA DE EMBUTIR PARA PORTA DE BANHEIRO, COMPLETA, ACABAMENTO PADRÃO POPULAR, INCLUSO EXECUÇÃO DE FURO - FORNECIMENTO E INSTALAÇÃO. AF_12/2019</t>
  </si>
  <si>
    <t> 28.7 </t>
  </si>
  <si>
    <t> 24.20.020 </t>
  </si>
  <si>
    <t>RECOLOCAÇÃO DE ESQUADRIAS METÁLICAS</t>
  </si>
  <si>
    <t>INSTALAÇÕES ELÉTRICAS</t>
  </si>
  <si>
    <t> 29.1 </t>
  </si>
  <si>
    <t> 29.2 </t>
  </si>
  <si>
    <t> 29.3 </t>
  </si>
  <si>
    <t>ASSINATURA</t>
  </si>
  <si>
    <t>TOTAL SEM BDI</t>
  </si>
  <si>
    <t>NOME RESPONSÁVEL CNPJ DA EMPRESA</t>
  </si>
  <si>
    <t>TOTAL DO BDI</t>
  </si>
  <si>
    <t>TOTAL GERAL</t>
  </si>
  <si>
    <t>CRONOGRAMA FÍSICO-FINANCEIRO </t>
  </si>
  <si>
    <t>OBRA: REFORMA E ADEQUAÇÃO EMEF THEREZINHA DE LOURDES CAÇÃO GOYA</t>
  </si>
  <si>
    <t>ENCARGOS SOCIAIS: DESONERADOS</t>
  </si>
  <si>
    <t>FÍSICO FINANCEIRO (em %)</t>
  </si>
  <si>
    <t>PESO</t>
  </si>
  <si>
    <t>1º MÊS</t>
  </si>
  <si>
    <t>2º MÊS</t>
  </si>
  <si>
    <t>VALOR (R$)</t>
  </si>
  <si>
    <t>ÍNDICE</t>
  </si>
  <si>
    <t>NO MÊS</t>
  </si>
  <si>
    <t>ACUMULADO</t>
  </si>
  <si>
    <t>TOTAL COM BDI</t>
  </si>
  <si>
    <t>FINANCEIRO NO MÊS (em R$)</t>
  </si>
  <si>
    <t>APLICAÇÃO DOS RECURSOS</t>
  </si>
  <si>
    <t>RECURSOS PRÓPRIOS</t>
  </si>
  <si>
    <t>VALOR TOTAL DO INVESTIMENTO</t>
  </si>
  <si>
    <t>PARAGUAÇU PAULISTA, __ DE ______________ DE 20__.</t>
  </si>
  <si>
    <t>TOTAL</t>
  </si>
  <si>
    <t>NOME RESPONSAVEL E CNPJ EMPRESA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</si>
</sst>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%"/>
    <numFmt numFmtId="166" formatCode="[$R$-416]\ #,##0.00;[RED]\-[$R$-416]\ #,##0.00"/>
    <numFmt numFmtId="167" formatCode="#,##0.00"/>
    <numFmt numFmtId="168" formatCode="* #,##0.00\ ;* \(#,##0.00\);* \-#\ ;@\ "/>
    <numFmt numFmtId="169" formatCode="&quot; R$ &quot;* #,##0.00\ ;&quot;-R$ &quot;* #,##0.00\ ;&quot; R$ &quot;* \-#\ ;@\ "/>
    <numFmt numFmtId="170" formatCode="&quot;R$ &quot;#,##0.00"/>
  </numFmts>
  <fonts count="1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1"/>
      <charset val="1"/>
    </font>
    <font>
      <b val="true"/>
      <sz val="20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1"/>
      <name val="Arial"/>
      <family val="2"/>
      <charset val="1"/>
    </font>
    <font>
      <sz val="11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8"/>
      <name val="Arial"/>
      <family val="2"/>
      <charset val="1"/>
    </font>
    <font>
      <sz val="8"/>
      <color rgb="FF00000A"/>
      <name val="Arial"/>
      <family val="2"/>
      <charset val="1"/>
    </font>
    <font>
      <b val="true"/>
      <sz val="8"/>
      <name val="Arial"/>
      <family val="2"/>
      <charset val="1"/>
    </font>
    <font>
      <sz val="6"/>
      <name val="Arial"/>
      <family val="2"/>
      <charset val="1"/>
    </font>
    <font>
      <b val="true"/>
      <sz val="9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DDDDDD"/>
      </patternFill>
    </fill>
    <fill>
      <patternFill patternType="solid">
        <fgColor rgb="FFDDDDDD"/>
        <bgColor rgb="FFD8ECF6"/>
      </patternFill>
    </fill>
    <fill>
      <patternFill patternType="solid">
        <fgColor rgb="FFCCCCCC"/>
        <bgColor rgb="FFDDDDDD"/>
      </patternFill>
    </fill>
  </fills>
  <borders count="17">
    <border diagonalUp="false" diagonalDown="false">
      <left/>
      <right/>
      <top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/>
      <right style="hair"/>
      <top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 style="hair"/>
      <right style="hair"/>
      <top style="hair"/>
      <bottom style="thin">
        <color rgb="FFCCCCCC"/>
      </bottom>
      <diagonal/>
    </border>
    <border diagonalUp="false" diagonalDown="false">
      <left style="hair"/>
      <right style="hair"/>
      <top style="thin">
        <color rgb="FFCCCCCC"/>
      </top>
      <bottom style="thin">
        <color rgb="FFCCCCCC"/>
      </bottom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hair"/>
      <top style="hair"/>
      <bottom style="hair">
        <color rgb="FFCCCCCC"/>
      </bottom>
      <diagonal/>
    </border>
    <border diagonalUp="false" diagonalDown="false">
      <left style="hair"/>
      <right style="hair">
        <color rgb="FFCCCCCC"/>
      </right>
      <top style="hair">
        <color rgb="FFCCCCCC"/>
      </top>
      <bottom style="hair">
        <color rgb="FFCCCCCC"/>
      </bottom>
      <diagonal/>
    </border>
    <border diagonalUp="false" diagonalDown="false">
      <left style="hair">
        <color rgb="FFCCCCCC"/>
      </left>
      <right style="hair">
        <color rgb="FFCCCCCC"/>
      </right>
      <top style="hair">
        <color rgb="FFCCCCCC"/>
      </top>
      <bottom style="hair">
        <color rgb="FFCCCCCC"/>
      </bottom>
      <diagonal/>
    </border>
    <border diagonalUp="false" diagonalDown="false">
      <left style="hair">
        <color rgb="FFCCCCCC"/>
      </left>
      <right style="hair"/>
      <top style="hair">
        <color rgb="FFCCCCCC"/>
      </top>
      <bottom style="hair">
        <color rgb="FFCCCCCC"/>
      </bottom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 style="hair">
        <color rgb="FFCCCCCC"/>
      </top>
      <bottom style="hair">
        <color rgb="FFCCCCCC"/>
      </bottom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0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2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6" fillId="2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3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3" borderId="3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3" borderId="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3" borderId="3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9" fillId="3" borderId="3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0" fillId="0" borderId="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3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0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3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9" fillId="3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3" borderId="3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3" borderId="3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3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3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6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6" fillId="2" borderId="3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2" borderId="4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2" borderId="0" xfId="2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1" fillId="2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2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0" xfId="2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6" fillId="2" borderId="0" xfId="2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6" fillId="2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4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4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4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3" fillId="0" borderId="3" xfId="21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9" fontId="13" fillId="0" borderId="3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3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3" fillId="0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9" fontId="13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3" fillId="0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13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3" fillId="5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13" fillId="5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9" fontId="13" fillId="5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5" fillId="4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3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5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5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2" borderId="1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3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3" fillId="2" borderId="1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4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9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5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13" fillId="0" borderId="1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0" fontId="13" fillId="0" borderId="1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0" fontId="15" fillId="0" borderId="1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0" fontId="15" fillId="0" borderId="1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1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1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5" fillId="4" borderId="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1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1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5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1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1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" xfId="20" builtinId="53" customBuiltin="true"/>
    <cellStyle name="Excel Built-in Explanatory Text" xfId="21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65536"/>
  <sheetViews>
    <sheetView windowProtection="false" showFormulas="false" showGridLines="true" showRowColHeaders="true" showZeros="true" rightToLeft="false" tabSelected="true" showOutlineSymbols="false" defaultGridColor="true" view="normal" topLeftCell="A40" colorId="64" zoomScale="75" zoomScaleNormal="75" zoomScalePageLayoutView="100" workbookViewId="0">
      <selection pane="topLeft" activeCell="A1" activeCellId="0" sqref="A1"/>
    </sheetView>
  </sheetViews>
  <sheetFormatPr defaultRowHeight="18"/>
  <cols>
    <col collapsed="false" hidden="false" max="1" min="1" style="0" width="10.8010204081633"/>
    <col collapsed="false" hidden="false" max="2" min="2" style="0" width="11.3418367346939"/>
    <col collapsed="false" hidden="false" max="3" min="3" style="0" width="9.85204081632653"/>
    <col collapsed="false" hidden="false" max="4" min="4" style="0" width="70.5204081632653"/>
    <col collapsed="false" hidden="false" max="5" min="5" style="0" width="8.63775510204082"/>
    <col collapsed="false" hidden="false" max="7" min="6" style="0" width="14.0408163265306"/>
    <col collapsed="false" hidden="false" max="8" min="8" style="0" width="15.765306122449"/>
    <col collapsed="false" hidden="false" max="9" min="9" style="0" width="14.3112244897959"/>
    <col collapsed="false" hidden="false" max="10" min="10" style="0" width="16.469387755102"/>
    <col collapsed="false" hidden="false" max="1025" min="11" style="0" width="9.31632653061224"/>
  </cols>
  <sheetData>
    <row r="1" customFormat="false" ht="127.4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customFormat="false" ht="15" hidden="false" customHeight="true" outlineLevel="0" collapsed="false">
      <c r="A2" s="2" t="s">
        <v>1</v>
      </c>
      <c r="B2" s="2"/>
      <c r="C2" s="3"/>
      <c r="D2" s="4"/>
      <c r="E2" s="5"/>
      <c r="F2" s="5"/>
      <c r="G2" s="5"/>
      <c r="H2" s="5"/>
      <c r="I2" s="5" t="s">
        <v>2</v>
      </c>
      <c r="J2" s="5"/>
    </row>
    <row r="3" customFormat="false" ht="14.9" hidden="false" customHeight="true" outlineLevel="0" collapsed="false">
      <c r="A3" s="6" t="s">
        <v>3</v>
      </c>
      <c r="B3" s="6"/>
      <c r="C3" s="6"/>
      <c r="D3" s="6"/>
      <c r="E3" s="5"/>
      <c r="F3" s="5"/>
      <c r="G3" s="5"/>
      <c r="H3" s="5"/>
      <c r="I3" s="7" t="n">
        <v>0</v>
      </c>
      <c r="J3" s="7"/>
      <c r="L3" s="8"/>
      <c r="M3" s="8"/>
    </row>
    <row r="4" customFormat="false" ht="23.05" hidden="false" customHeight="true" outlineLevel="0" collapsed="false">
      <c r="A4" s="5" t="s">
        <v>4</v>
      </c>
      <c r="B4" s="5"/>
      <c r="C4" s="5"/>
      <c r="D4" s="5"/>
      <c r="E4" s="9" t="s">
        <v>5</v>
      </c>
      <c r="F4" s="9"/>
      <c r="G4" s="9"/>
      <c r="H4" s="10"/>
      <c r="I4" s="11"/>
      <c r="J4" s="11"/>
      <c r="L4" s="12"/>
      <c r="M4" s="12"/>
    </row>
    <row r="5" customFormat="false" ht="15" hidden="false" customHeight="true" outlineLevel="0" collapsed="false">
      <c r="A5" s="2" t="s">
        <v>6</v>
      </c>
      <c r="B5" s="2"/>
      <c r="C5" s="2"/>
      <c r="D5" s="2"/>
      <c r="E5" s="5" t="s">
        <v>7</v>
      </c>
      <c r="F5" s="5"/>
      <c r="G5" s="5"/>
      <c r="H5" s="5"/>
      <c r="I5" s="5"/>
      <c r="J5" s="5"/>
    </row>
    <row r="6" customFormat="false" ht="15" hidden="false" customHeight="false" outlineLevel="0" collapsed="false">
      <c r="B6" s="3"/>
      <c r="C6" s="3"/>
      <c r="D6" s="13"/>
      <c r="E6" s="3"/>
      <c r="F6" s="3"/>
      <c r="G6" s="14"/>
      <c r="H6" s="14"/>
      <c r="I6" s="3"/>
      <c r="J6" s="3"/>
    </row>
    <row r="7" customFormat="false" ht="15" hidden="false" customHeight="true" outlineLevel="0" collapsed="false">
      <c r="A7" s="15" t="s">
        <v>8</v>
      </c>
      <c r="B7" s="15"/>
      <c r="C7" s="15"/>
      <c r="D7" s="15"/>
      <c r="E7" s="15"/>
      <c r="F7" s="15"/>
      <c r="G7" s="15"/>
      <c r="H7" s="15"/>
      <c r="I7" s="15"/>
      <c r="J7" s="15"/>
    </row>
    <row r="8" customFormat="false" ht="39.25" hidden="false" customHeight="false" outlineLevel="0" collapsed="false">
      <c r="A8" s="16" t="s">
        <v>9</v>
      </c>
      <c r="B8" s="16" t="s">
        <v>10</v>
      </c>
      <c r="C8" s="16" t="s">
        <v>11</v>
      </c>
      <c r="D8" s="16" t="s">
        <v>12</v>
      </c>
      <c r="E8" s="16"/>
      <c r="F8" s="16" t="s">
        <v>13</v>
      </c>
      <c r="G8" s="16" t="s">
        <v>14</v>
      </c>
      <c r="H8" s="16" t="s">
        <v>15</v>
      </c>
      <c r="I8" s="17" t="s">
        <v>16</v>
      </c>
      <c r="J8" s="17" t="s">
        <v>17</v>
      </c>
    </row>
    <row r="9" customFormat="false" ht="24" hidden="false" customHeight="true" outlineLevel="0" collapsed="false">
      <c r="A9" s="18" t="n">
        <v>1</v>
      </c>
      <c r="B9" s="19"/>
      <c r="C9" s="19"/>
      <c r="D9" s="19" t="s">
        <v>18</v>
      </c>
      <c r="E9" s="19"/>
      <c r="F9" s="20"/>
      <c r="G9" s="21"/>
      <c r="H9" s="21"/>
      <c r="I9" s="21" t="n">
        <f aca="false">SUM(I10:I11)</f>
        <v>0</v>
      </c>
      <c r="J9" s="21" t="n">
        <f aca="false">SUM(J10:J11)</f>
        <v>0</v>
      </c>
    </row>
    <row r="10" customFormat="false" ht="41.75" hidden="false" customHeight="false" outlineLevel="0" collapsed="false">
      <c r="A10" s="22" t="s">
        <v>19</v>
      </c>
      <c r="B10" s="23" t="s">
        <v>20</v>
      </c>
      <c r="C10" s="22" t="s">
        <v>21</v>
      </c>
      <c r="D10" s="22" t="s">
        <v>22</v>
      </c>
      <c r="E10" s="24" t="s">
        <v>23</v>
      </c>
      <c r="F10" s="24" t="n">
        <v>25.74</v>
      </c>
      <c r="G10" s="25"/>
      <c r="H10" s="25" t="n">
        <f aca="false">ROUNDDOWN(G10*1.234,2)</f>
        <v>0</v>
      </c>
      <c r="I10" s="25" t="n">
        <f aca="false">ROUNDDOWN(G10*F10,2)</f>
        <v>0</v>
      </c>
      <c r="J10" s="25" t="n">
        <f aca="false">ROUNDDOWN(H10*F10,2)</f>
        <v>0</v>
      </c>
      <c r="K10" s="26"/>
    </row>
    <row r="11" customFormat="false" ht="24" hidden="false" customHeight="true" outlineLevel="0" collapsed="false">
      <c r="A11" s="22" t="s">
        <v>24</v>
      </c>
      <c r="B11" s="23" t="s">
        <v>25</v>
      </c>
      <c r="C11" s="22" t="s">
        <v>21</v>
      </c>
      <c r="D11" s="22" t="s">
        <v>26</v>
      </c>
      <c r="E11" s="24" t="s">
        <v>23</v>
      </c>
      <c r="F11" s="24" t="n">
        <v>51.48</v>
      </c>
      <c r="G11" s="25"/>
      <c r="H11" s="25" t="n">
        <f aca="false">ROUNDDOWN(G11*1.234,2)</f>
        <v>0</v>
      </c>
      <c r="I11" s="25" t="n">
        <f aca="false">ROUNDDOWN(G11*F11,2)</f>
        <v>0</v>
      </c>
      <c r="J11" s="25" t="n">
        <f aca="false">ROUNDDOWN(H11*F11,2)</f>
        <v>0</v>
      </c>
      <c r="K11" s="26"/>
    </row>
    <row r="12" customFormat="false" ht="24" hidden="false" customHeight="true" outlineLevel="0" collapsed="false">
      <c r="A12" s="19" t="n">
        <v>2</v>
      </c>
      <c r="B12" s="19"/>
      <c r="C12" s="19"/>
      <c r="D12" s="19" t="s">
        <v>27</v>
      </c>
      <c r="E12" s="27"/>
      <c r="F12" s="27"/>
      <c r="G12" s="28"/>
      <c r="H12" s="28"/>
      <c r="I12" s="28" t="n">
        <f aca="false">SUM(I13:I15)</f>
        <v>0</v>
      </c>
      <c r="J12" s="28" t="n">
        <f aca="false">SUM(J13:J15)</f>
        <v>0</v>
      </c>
      <c r="K12" s="26"/>
    </row>
    <row r="13" customFormat="false" ht="28.35" hidden="false" customHeight="false" outlineLevel="0" collapsed="false">
      <c r="A13" s="22" t="s">
        <v>28</v>
      </c>
      <c r="B13" s="23" t="s">
        <v>29</v>
      </c>
      <c r="C13" s="22" t="s">
        <v>30</v>
      </c>
      <c r="D13" s="22" t="s">
        <v>31</v>
      </c>
      <c r="E13" s="24" t="s">
        <v>32</v>
      </c>
      <c r="F13" s="24" t="n">
        <v>2</v>
      </c>
      <c r="G13" s="25"/>
      <c r="H13" s="25" t="n">
        <f aca="false">ROUNDDOWN(G13*1.234,2)</f>
        <v>0</v>
      </c>
      <c r="I13" s="25" t="n">
        <f aca="false">ROUNDDOWN(G13*F13,2)</f>
        <v>0</v>
      </c>
      <c r="J13" s="25" t="n">
        <f aca="false">ROUNDDOWN(H13*F13,2)</f>
        <v>0</v>
      </c>
      <c r="K13" s="26"/>
    </row>
    <row r="14" customFormat="false" ht="28.35" hidden="false" customHeight="false" outlineLevel="0" collapsed="false">
      <c r="A14" s="22" t="s">
        <v>33</v>
      </c>
      <c r="B14" s="23" t="s">
        <v>34</v>
      </c>
      <c r="C14" s="22" t="s">
        <v>35</v>
      </c>
      <c r="D14" s="22" t="s">
        <v>36</v>
      </c>
      <c r="E14" s="24" t="s">
        <v>23</v>
      </c>
      <c r="F14" s="24" t="n">
        <v>6.72</v>
      </c>
      <c r="G14" s="25"/>
      <c r="H14" s="25" t="n">
        <f aca="false">ROUNDDOWN(G14*1.234,2)</f>
        <v>0</v>
      </c>
      <c r="I14" s="25" t="n">
        <f aca="false">ROUNDDOWN(G14*F14,2)</f>
        <v>0</v>
      </c>
      <c r="J14" s="25" t="n">
        <f aca="false">ROUNDDOWN(H14*F14,2)</f>
        <v>0</v>
      </c>
      <c r="K14" s="26"/>
    </row>
    <row r="15" customFormat="false" ht="55.2" hidden="false" customHeight="false" outlineLevel="0" collapsed="false">
      <c r="A15" s="22" t="s">
        <v>37</v>
      </c>
      <c r="B15" s="23" t="n">
        <v>91304</v>
      </c>
      <c r="C15" s="22" t="s">
        <v>35</v>
      </c>
      <c r="D15" s="22" t="s">
        <v>38</v>
      </c>
      <c r="E15" s="24" t="s">
        <v>32</v>
      </c>
      <c r="F15" s="24" t="n">
        <v>2</v>
      </c>
      <c r="G15" s="25"/>
      <c r="H15" s="25" t="n">
        <f aca="false">ROUNDDOWN(G15*1.234,2)</f>
        <v>0</v>
      </c>
      <c r="I15" s="25" t="n">
        <f aca="false">ROUNDDOWN(G15*F15,2)</f>
        <v>0</v>
      </c>
      <c r="J15" s="25" t="n">
        <f aca="false">ROUNDDOWN(H15*F15,2)</f>
        <v>0</v>
      </c>
      <c r="K15" s="26"/>
    </row>
    <row r="16" customFormat="false" ht="24" hidden="false" customHeight="true" outlineLevel="0" collapsed="false">
      <c r="A16" s="19" t="n">
        <v>3</v>
      </c>
      <c r="B16" s="19"/>
      <c r="C16" s="19"/>
      <c r="D16" s="19" t="s">
        <v>39</v>
      </c>
      <c r="E16" s="27"/>
      <c r="F16" s="27"/>
      <c r="G16" s="28"/>
      <c r="H16" s="28"/>
      <c r="I16" s="28" t="n">
        <f aca="false">SUM(I17:I18)</f>
        <v>0</v>
      </c>
      <c r="J16" s="28" t="n">
        <f aca="false">SUM(J17:J18)</f>
        <v>0</v>
      </c>
    </row>
    <row r="17" customFormat="false" ht="28.35" hidden="false" customHeight="false" outlineLevel="0" collapsed="false">
      <c r="A17" s="22" t="s">
        <v>40</v>
      </c>
      <c r="B17" s="23" t="s">
        <v>41</v>
      </c>
      <c r="C17" s="22" t="s">
        <v>30</v>
      </c>
      <c r="D17" s="22" t="s">
        <v>42</v>
      </c>
      <c r="E17" s="24" t="s">
        <v>43</v>
      </c>
      <c r="F17" s="24" t="n">
        <v>0.67</v>
      </c>
      <c r="G17" s="25"/>
      <c r="H17" s="25" t="n">
        <f aca="false">ROUNDDOWN(G17*1.234,2)</f>
        <v>0</v>
      </c>
      <c r="I17" s="25" t="n">
        <f aca="false">ROUNDDOWN(G17*F17,2)</f>
        <v>0</v>
      </c>
      <c r="J17" s="25" t="n">
        <f aca="false">ROUNDDOWN(H17*F17,2)</f>
        <v>0</v>
      </c>
    </row>
    <row r="18" customFormat="false" ht="24" hidden="false" customHeight="true" outlineLevel="0" collapsed="false">
      <c r="A18" s="22" t="s">
        <v>44</v>
      </c>
      <c r="B18" s="23" t="s">
        <v>45</v>
      </c>
      <c r="C18" s="22" t="s">
        <v>30</v>
      </c>
      <c r="D18" s="22" t="s">
        <v>46</v>
      </c>
      <c r="E18" s="24" t="s">
        <v>23</v>
      </c>
      <c r="F18" s="24" t="n">
        <v>1.68</v>
      </c>
      <c r="G18" s="25"/>
      <c r="H18" s="25" t="n">
        <f aca="false">ROUNDDOWN(G18*1.234,2)</f>
        <v>0</v>
      </c>
      <c r="I18" s="25" t="n">
        <f aca="false">ROUNDDOWN(G18*F18,2)</f>
        <v>0</v>
      </c>
      <c r="J18" s="25" t="n">
        <f aca="false">ROUNDDOWN(H18*F18,2)</f>
        <v>0</v>
      </c>
    </row>
    <row r="19" customFormat="false" ht="24" hidden="false" customHeight="true" outlineLevel="0" collapsed="false">
      <c r="A19" s="19" t="n">
        <v>4</v>
      </c>
      <c r="B19" s="19"/>
      <c r="C19" s="19"/>
      <c r="D19" s="19" t="s">
        <v>47</v>
      </c>
      <c r="E19" s="27"/>
      <c r="F19" s="27"/>
      <c r="G19" s="28"/>
      <c r="H19" s="28"/>
      <c r="I19" s="28" t="n">
        <f aca="false">SUM(I20:I28)</f>
        <v>0</v>
      </c>
      <c r="J19" s="28" t="n">
        <f aca="false">SUM(J20:J28)</f>
        <v>0</v>
      </c>
    </row>
    <row r="20" customFormat="false" ht="28.35" hidden="false" customHeight="false" outlineLevel="0" collapsed="false">
      <c r="A20" s="22" t="s">
        <v>48</v>
      </c>
      <c r="B20" s="23" t="s">
        <v>41</v>
      </c>
      <c r="C20" s="22" t="s">
        <v>30</v>
      </c>
      <c r="D20" s="22" t="s">
        <v>42</v>
      </c>
      <c r="E20" s="24" t="s">
        <v>43</v>
      </c>
      <c r="F20" s="24" t="n">
        <v>2.3</v>
      </c>
      <c r="G20" s="25"/>
      <c r="H20" s="25" t="n">
        <f aca="false">ROUNDDOWN(G20*1.234,2)</f>
        <v>0</v>
      </c>
      <c r="I20" s="25" t="n">
        <f aca="false">ROUNDDOWN(G20*F20,2)</f>
        <v>0</v>
      </c>
      <c r="J20" s="25" t="n">
        <f aca="false">ROUNDDOWN(H20*F20,2)</f>
        <v>0</v>
      </c>
    </row>
    <row r="21" customFormat="false" ht="24" hidden="false" customHeight="true" outlineLevel="0" collapsed="false">
      <c r="A21" s="22" t="s">
        <v>49</v>
      </c>
      <c r="B21" s="23" t="s">
        <v>50</v>
      </c>
      <c r="C21" s="22" t="s">
        <v>30</v>
      </c>
      <c r="D21" s="22" t="s">
        <v>51</v>
      </c>
      <c r="E21" s="24" t="s">
        <v>23</v>
      </c>
      <c r="F21" s="24" t="n">
        <v>4.47</v>
      </c>
      <c r="G21" s="25"/>
      <c r="H21" s="25" t="n">
        <f aca="false">ROUNDDOWN(G21*1.234,2)</f>
        <v>0</v>
      </c>
      <c r="I21" s="25" t="n">
        <f aca="false">ROUNDDOWN(G21*F21,2)</f>
        <v>0</v>
      </c>
      <c r="J21" s="25" t="n">
        <f aca="false">ROUNDDOWN(H21*F21,2)</f>
        <v>0</v>
      </c>
    </row>
    <row r="22" customFormat="false" ht="24" hidden="false" customHeight="true" outlineLevel="0" collapsed="false">
      <c r="A22" s="22" t="s">
        <v>52</v>
      </c>
      <c r="B22" s="23" t="s">
        <v>53</v>
      </c>
      <c r="C22" s="22" t="s">
        <v>30</v>
      </c>
      <c r="D22" s="22" t="s">
        <v>54</v>
      </c>
      <c r="E22" s="24" t="s">
        <v>23</v>
      </c>
      <c r="F22" s="24" t="n">
        <v>3.69</v>
      </c>
      <c r="G22" s="25"/>
      <c r="H22" s="25" t="n">
        <f aca="false">ROUNDDOWN(G22*1.234,2)</f>
        <v>0</v>
      </c>
      <c r="I22" s="25" t="n">
        <f aca="false">ROUNDDOWN(G22*F22,2)</f>
        <v>0</v>
      </c>
      <c r="J22" s="25" t="n">
        <f aca="false">ROUNDDOWN(H22*F22,2)</f>
        <v>0</v>
      </c>
    </row>
    <row r="23" customFormat="false" ht="24" hidden="false" customHeight="true" outlineLevel="0" collapsed="false">
      <c r="A23" s="22" t="s">
        <v>55</v>
      </c>
      <c r="B23" s="23" t="s">
        <v>45</v>
      </c>
      <c r="C23" s="22" t="s">
        <v>30</v>
      </c>
      <c r="D23" s="22" t="s">
        <v>56</v>
      </c>
      <c r="E23" s="24" t="s">
        <v>23</v>
      </c>
      <c r="F23" s="24" t="n">
        <v>2.34</v>
      </c>
      <c r="G23" s="25"/>
      <c r="H23" s="25" t="n">
        <f aca="false">ROUNDDOWN(G23*1.234,2)</f>
        <v>0</v>
      </c>
      <c r="I23" s="25" t="n">
        <f aca="false">ROUNDDOWN(G23*F23,2)</f>
        <v>0</v>
      </c>
      <c r="J23" s="25" t="n">
        <f aca="false">ROUNDDOWN(H23*F23,2)</f>
        <v>0</v>
      </c>
    </row>
    <row r="24" customFormat="false" ht="28.35" hidden="false" customHeight="false" outlineLevel="0" collapsed="false">
      <c r="A24" s="22" t="s">
        <v>57</v>
      </c>
      <c r="B24" s="23" t="s">
        <v>58</v>
      </c>
      <c r="C24" s="22" t="s">
        <v>30</v>
      </c>
      <c r="D24" s="22" t="s">
        <v>59</v>
      </c>
      <c r="E24" s="24" t="s">
        <v>32</v>
      </c>
      <c r="F24" s="24" t="n">
        <v>2</v>
      </c>
      <c r="G24" s="25"/>
      <c r="H24" s="25" t="n">
        <f aca="false">ROUNDDOWN(G24*1.234,2)</f>
        <v>0</v>
      </c>
      <c r="I24" s="25" t="n">
        <f aca="false">ROUNDDOWN(G24*F24,2)</f>
        <v>0</v>
      </c>
      <c r="J24" s="25" t="n">
        <f aca="false">ROUNDDOWN(H24*F24,2)</f>
        <v>0</v>
      </c>
    </row>
    <row r="25" customFormat="false" ht="28.35" hidden="false" customHeight="false" outlineLevel="0" collapsed="false">
      <c r="A25" s="22" t="s">
        <v>60</v>
      </c>
      <c r="B25" s="23" t="s">
        <v>61</v>
      </c>
      <c r="C25" s="22" t="s">
        <v>30</v>
      </c>
      <c r="D25" s="22" t="s">
        <v>62</v>
      </c>
      <c r="E25" s="24" t="s">
        <v>63</v>
      </c>
      <c r="F25" s="24" t="n">
        <v>10</v>
      </c>
      <c r="G25" s="25"/>
      <c r="H25" s="25" t="n">
        <f aca="false">ROUNDDOWN(G25*1.234,2)</f>
        <v>0</v>
      </c>
      <c r="I25" s="25" t="n">
        <f aca="false">ROUNDDOWN(G25*F25,2)</f>
        <v>0</v>
      </c>
      <c r="J25" s="25" t="n">
        <f aca="false">ROUNDDOWN(H25*F25,2)</f>
        <v>0</v>
      </c>
    </row>
    <row r="26" customFormat="false" ht="41.75" hidden="false" customHeight="false" outlineLevel="0" collapsed="false">
      <c r="A26" s="22" t="s">
        <v>64</v>
      </c>
      <c r="B26" s="23" t="s">
        <v>41</v>
      </c>
      <c r="C26" s="22" t="s">
        <v>30</v>
      </c>
      <c r="D26" s="22" t="s">
        <v>65</v>
      </c>
      <c r="E26" s="24" t="s">
        <v>43</v>
      </c>
      <c r="F26" s="24" t="n">
        <v>0.66</v>
      </c>
      <c r="G26" s="25"/>
      <c r="H26" s="25" t="n">
        <f aca="false">ROUNDDOWN(G26*1.234,2)</f>
        <v>0</v>
      </c>
      <c r="I26" s="25" t="n">
        <f aca="false">ROUNDDOWN(G26*F26,2)</f>
        <v>0</v>
      </c>
      <c r="J26" s="25" t="n">
        <f aca="false">ROUNDDOWN(H26*F26,2)</f>
        <v>0</v>
      </c>
    </row>
    <row r="27" customFormat="false" ht="41.75" hidden="false" customHeight="false" outlineLevel="0" collapsed="false">
      <c r="A27" s="22" t="s">
        <v>66</v>
      </c>
      <c r="B27" s="23" t="s">
        <v>41</v>
      </c>
      <c r="C27" s="22" t="s">
        <v>30</v>
      </c>
      <c r="D27" s="22" t="s">
        <v>67</v>
      </c>
      <c r="E27" s="24" t="s">
        <v>43</v>
      </c>
      <c r="F27" s="24" t="n">
        <v>0.33</v>
      </c>
      <c r="G27" s="25"/>
      <c r="H27" s="25" t="n">
        <f aca="false">ROUNDDOWN(G27*1.234,2)</f>
        <v>0</v>
      </c>
      <c r="I27" s="25" t="n">
        <f aca="false">ROUNDDOWN(G27*F27,2)</f>
        <v>0</v>
      </c>
      <c r="J27" s="25" t="n">
        <f aca="false">ROUNDDOWN(H27*F27,2)</f>
        <v>0</v>
      </c>
    </row>
    <row r="28" customFormat="false" ht="28.35" hidden="false" customHeight="false" outlineLevel="0" collapsed="false">
      <c r="A28" s="29" t="s">
        <v>68</v>
      </c>
      <c r="B28" s="23" t="s">
        <v>69</v>
      </c>
      <c r="C28" s="22" t="s">
        <v>30</v>
      </c>
      <c r="D28" s="22" t="s">
        <v>70</v>
      </c>
      <c r="E28" s="24" t="s">
        <v>23</v>
      </c>
      <c r="F28" s="24" t="n">
        <v>63.21</v>
      </c>
      <c r="G28" s="25"/>
      <c r="H28" s="25" t="n">
        <f aca="false">ROUNDDOWN(G28*1.234,2)</f>
        <v>0</v>
      </c>
      <c r="I28" s="25" t="n">
        <f aca="false">ROUNDDOWN(G28*F28,2)</f>
        <v>0</v>
      </c>
      <c r="J28" s="25" t="n">
        <f aca="false">ROUNDDOWN(H28*F28,2)</f>
        <v>0</v>
      </c>
    </row>
    <row r="29" customFormat="false" ht="24" hidden="false" customHeight="true" outlineLevel="0" collapsed="false">
      <c r="A29" s="19" t="n">
        <v>5</v>
      </c>
      <c r="B29" s="19"/>
      <c r="C29" s="19"/>
      <c r="D29" s="19" t="s">
        <v>71</v>
      </c>
      <c r="E29" s="27"/>
      <c r="F29" s="27"/>
      <c r="G29" s="28"/>
      <c r="H29" s="28"/>
      <c r="I29" s="28" t="n">
        <f aca="false">SUM(I30)</f>
        <v>0</v>
      </c>
      <c r="J29" s="28" t="n">
        <f aca="false">SUM(J30)</f>
        <v>0</v>
      </c>
    </row>
    <row r="30" customFormat="false" ht="24" hidden="false" customHeight="true" outlineLevel="0" collapsed="false">
      <c r="A30" s="22" t="s">
        <v>72</v>
      </c>
      <c r="B30" s="23" t="s">
        <v>73</v>
      </c>
      <c r="C30" s="22" t="s">
        <v>30</v>
      </c>
      <c r="D30" s="22" t="s">
        <v>74</v>
      </c>
      <c r="E30" s="24" t="s">
        <v>23</v>
      </c>
      <c r="F30" s="24" t="n">
        <v>35.25</v>
      </c>
      <c r="G30" s="25"/>
      <c r="H30" s="25" t="n">
        <f aca="false">ROUNDDOWN(G30*1.234,2)</f>
        <v>0</v>
      </c>
      <c r="I30" s="25" t="n">
        <f aca="false">ROUNDDOWN(G30*F30,2)</f>
        <v>0</v>
      </c>
      <c r="J30" s="25" t="n">
        <f aca="false">ROUNDDOWN(H30*F30,2)</f>
        <v>0</v>
      </c>
    </row>
    <row r="31" customFormat="false" ht="24" hidden="false" customHeight="true" outlineLevel="0" collapsed="false">
      <c r="A31" s="19" t="n">
        <v>6</v>
      </c>
      <c r="B31" s="19"/>
      <c r="C31" s="19"/>
      <c r="D31" s="19" t="s">
        <v>75</v>
      </c>
      <c r="E31" s="27"/>
      <c r="F31" s="27"/>
      <c r="G31" s="28"/>
      <c r="H31" s="28"/>
      <c r="I31" s="28" t="n">
        <f aca="false">SUM(I32:I33)</f>
        <v>0</v>
      </c>
      <c r="J31" s="28" t="n">
        <f aca="false">SUM(J32:J33)</f>
        <v>0</v>
      </c>
    </row>
    <row r="32" customFormat="false" ht="28.35" hidden="false" customHeight="false" outlineLevel="0" collapsed="false">
      <c r="A32" s="22" t="s">
        <v>76</v>
      </c>
      <c r="B32" s="23" t="s">
        <v>77</v>
      </c>
      <c r="C32" s="22" t="s">
        <v>30</v>
      </c>
      <c r="D32" s="22" t="s">
        <v>78</v>
      </c>
      <c r="E32" s="24" t="s">
        <v>43</v>
      </c>
      <c r="F32" s="24" t="n">
        <v>0.89</v>
      </c>
      <c r="G32" s="25"/>
      <c r="H32" s="25" t="n">
        <f aca="false">ROUNDDOWN(G32*1.234,2)</f>
        <v>0</v>
      </c>
      <c r="I32" s="25" t="n">
        <f aca="false">ROUNDDOWN(G32*F32,2)</f>
        <v>0</v>
      </c>
      <c r="J32" s="25" t="n">
        <f aca="false">ROUNDDOWN(H32*F32,2)</f>
        <v>0</v>
      </c>
    </row>
    <row r="33" customFormat="false" ht="28.35" hidden="false" customHeight="false" outlineLevel="0" collapsed="false">
      <c r="A33" s="22" t="s">
        <v>79</v>
      </c>
      <c r="B33" s="23" t="s">
        <v>80</v>
      </c>
      <c r="C33" s="22" t="s">
        <v>30</v>
      </c>
      <c r="D33" s="22" t="s">
        <v>81</v>
      </c>
      <c r="E33" s="24" t="s">
        <v>43</v>
      </c>
      <c r="F33" s="24" t="n">
        <v>1.16</v>
      </c>
      <c r="G33" s="25"/>
      <c r="H33" s="25" t="n">
        <f aca="false">ROUNDDOWN(G33*1.234,2)</f>
        <v>0</v>
      </c>
      <c r="I33" s="25" t="n">
        <f aca="false">ROUNDDOWN(G33*F33,2)</f>
        <v>0</v>
      </c>
      <c r="J33" s="25" t="n">
        <f aca="false">ROUNDDOWN(H33*F33,2)</f>
        <v>0</v>
      </c>
    </row>
    <row r="34" customFormat="false" ht="24" hidden="false" customHeight="true" outlineLevel="0" collapsed="false">
      <c r="A34" s="19" t="n">
        <v>7</v>
      </c>
      <c r="B34" s="19"/>
      <c r="C34" s="19"/>
      <c r="D34" s="19" t="s">
        <v>82</v>
      </c>
      <c r="E34" s="27"/>
      <c r="F34" s="27"/>
      <c r="G34" s="28"/>
      <c r="H34" s="28"/>
      <c r="I34" s="28" t="n">
        <f aca="false">SUM(I35:I40)</f>
        <v>0</v>
      </c>
      <c r="J34" s="28" t="n">
        <f aca="false">SUM(J35:J40)</f>
        <v>0</v>
      </c>
    </row>
    <row r="35" customFormat="false" ht="28.35" hidden="false" customHeight="false" outlineLevel="0" collapsed="false">
      <c r="A35" s="22" t="s">
        <v>83</v>
      </c>
      <c r="B35" s="23" t="s">
        <v>84</v>
      </c>
      <c r="C35" s="22" t="s">
        <v>30</v>
      </c>
      <c r="D35" s="22" t="s">
        <v>85</v>
      </c>
      <c r="E35" s="24" t="s">
        <v>63</v>
      </c>
      <c r="F35" s="24" t="n">
        <v>23</v>
      </c>
      <c r="G35" s="25"/>
      <c r="H35" s="25" t="n">
        <f aca="false">ROUNDDOWN(G35*1.234,2)</f>
        <v>0</v>
      </c>
      <c r="I35" s="25" t="n">
        <f aca="false">ROUNDDOWN(G35*F35,2)</f>
        <v>0</v>
      </c>
      <c r="J35" s="25" t="n">
        <f aca="false">ROUNDDOWN(H35*F35,2)</f>
        <v>0</v>
      </c>
    </row>
    <row r="36" customFormat="false" ht="24" hidden="false" customHeight="true" outlineLevel="0" collapsed="false">
      <c r="A36" s="22" t="s">
        <v>86</v>
      </c>
      <c r="B36" s="23" t="s">
        <v>87</v>
      </c>
      <c r="C36" s="22" t="s">
        <v>30</v>
      </c>
      <c r="D36" s="22" t="s">
        <v>88</v>
      </c>
      <c r="E36" s="24" t="s">
        <v>43</v>
      </c>
      <c r="F36" s="24" t="n">
        <v>0.08</v>
      </c>
      <c r="G36" s="25"/>
      <c r="H36" s="25" t="n">
        <f aca="false">ROUNDDOWN(G36*1.234,2)</f>
        <v>0</v>
      </c>
      <c r="I36" s="25" t="n">
        <f aca="false">ROUNDDOWN(G36*F36,2)</f>
        <v>0</v>
      </c>
      <c r="J36" s="25" t="n">
        <f aca="false">ROUNDDOWN(H36*F36,2)</f>
        <v>0</v>
      </c>
    </row>
    <row r="37" customFormat="false" ht="24" hidden="false" customHeight="true" outlineLevel="0" collapsed="false">
      <c r="A37" s="22" t="s">
        <v>89</v>
      </c>
      <c r="B37" s="23" t="s">
        <v>90</v>
      </c>
      <c r="C37" s="22" t="s">
        <v>30</v>
      </c>
      <c r="D37" s="22" t="s">
        <v>91</v>
      </c>
      <c r="E37" s="24" t="s">
        <v>43</v>
      </c>
      <c r="F37" s="24" t="n">
        <v>0.89</v>
      </c>
      <c r="G37" s="25"/>
      <c r="H37" s="25" t="n">
        <f aca="false">ROUNDDOWN(G37*1.234,2)</f>
        <v>0</v>
      </c>
      <c r="I37" s="25" t="n">
        <f aca="false">ROUNDDOWN(G37*F37,2)</f>
        <v>0</v>
      </c>
      <c r="J37" s="25" t="n">
        <f aca="false">ROUNDDOWN(H37*F37,2)</f>
        <v>0</v>
      </c>
    </row>
    <row r="38" customFormat="false" ht="28.35" hidden="false" customHeight="false" outlineLevel="0" collapsed="false">
      <c r="A38" s="22" t="s">
        <v>92</v>
      </c>
      <c r="B38" s="23" t="s">
        <v>93</v>
      </c>
      <c r="C38" s="22" t="s">
        <v>30</v>
      </c>
      <c r="D38" s="22" t="s">
        <v>94</v>
      </c>
      <c r="E38" s="24" t="s">
        <v>43</v>
      </c>
      <c r="F38" s="24" t="n">
        <v>0.89</v>
      </c>
      <c r="G38" s="25"/>
      <c r="H38" s="25" t="n">
        <f aca="false">ROUNDDOWN(G38*1.234,2)</f>
        <v>0</v>
      </c>
      <c r="I38" s="25" t="n">
        <f aca="false">ROUNDDOWN(G38*F38,2)</f>
        <v>0</v>
      </c>
      <c r="J38" s="25" t="n">
        <f aca="false">ROUNDDOWN(H38*F38,2)</f>
        <v>0</v>
      </c>
    </row>
    <row r="39" customFormat="false" ht="28.35" hidden="false" customHeight="false" outlineLevel="0" collapsed="false">
      <c r="A39" s="22" t="s">
        <v>95</v>
      </c>
      <c r="B39" s="23" t="s">
        <v>96</v>
      </c>
      <c r="C39" s="22" t="s">
        <v>30</v>
      </c>
      <c r="D39" s="22" t="s">
        <v>97</v>
      </c>
      <c r="E39" s="24" t="s">
        <v>98</v>
      </c>
      <c r="F39" s="24" t="n">
        <v>55.45</v>
      </c>
      <c r="G39" s="25"/>
      <c r="H39" s="25" t="n">
        <f aca="false">ROUNDDOWN(G39*1.234,2)</f>
        <v>0</v>
      </c>
      <c r="I39" s="25" t="n">
        <f aca="false">ROUNDDOWN(G39*F39,2)</f>
        <v>0</v>
      </c>
      <c r="J39" s="25" t="n">
        <f aca="false">ROUNDDOWN(H39*F39,2)</f>
        <v>0</v>
      </c>
    </row>
    <row r="40" customFormat="false" ht="28.35" hidden="false" customHeight="false" outlineLevel="0" collapsed="false">
      <c r="A40" s="22" t="s">
        <v>99</v>
      </c>
      <c r="B40" s="23" t="s">
        <v>100</v>
      </c>
      <c r="C40" s="22" t="s">
        <v>30</v>
      </c>
      <c r="D40" s="22" t="s">
        <v>101</v>
      </c>
      <c r="E40" s="24" t="s">
        <v>98</v>
      </c>
      <c r="F40" s="24" t="n">
        <v>16.77</v>
      </c>
      <c r="G40" s="25"/>
      <c r="H40" s="25" t="n">
        <f aca="false">ROUNDDOWN(G40*1.234,2)</f>
        <v>0</v>
      </c>
      <c r="I40" s="25" t="n">
        <f aca="false">ROUNDDOWN(G40*F40,2)</f>
        <v>0</v>
      </c>
      <c r="J40" s="25" t="n">
        <f aca="false">ROUNDDOWN(H40*F40,2)</f>
        <v>0</v>
      </c>
    </row>
    <row r="41" customFormat="false" ht="24" hidden="false" customHeight="true" outlineLevel="0" collapsed="false">
      <c r="A41" s="19" t="n">
        <v>8</v>
      </c>
      <c r="B41" s="19"/>
      <c r="C41" s="19"/>
      <c r="D41" s="19" t="s">
        <v>102</v>
      </c>
      <c r="E41" s="27"/>
      <c r="F41" s="27"/>
      <c r="G41" s="28"/>
      <c r="H41" s="28"/>
      <c r="I41" s="28" t="n">
        <f aca="false">SUM(I42:I44)</f>
        <v>0</v>
      </c>
      <c r="J41" s="28" t="n">
        <f aca="false">SUM(J42:J44)</f>
        <v>0</v>
      </c>
    </row>
    <row r="42" customFormat="false" ht="28.35" hidden="false" customHeight="false" outlineLevel="0" collapsed="false">
      <c r="A42" s="22" t="s">
        <v>103</v>
      </c>
      <c r="B42" s="23" t="s">
        <v>104</v>
      </c>
      <c r="C42" s="22" t="s">
        <v>30</v>
      </c>
      <c r="D42" s="22" t="s">
        <v>105</v>
      </c>
      <c r="E42" s="24" t="s">
        <v>43</v>
      </c>
      <c r="F42" s="24" t="n">
        <v>0.29</v>
      </c>
      <c r="G42" s="25"/>
      <c r="H42" s="25" t="n">
        <f aca="false">ROUNDDOWN(G42*1.234,2)</f>
        <v>0</v>
      </c>
      <c r="I42" s="25" t="n">
        <f aca="false">ROUNDDOWN(G42*F42,2)</f>
        <v>0</v>
      </c>
      <c r="J42" s="25" t="n">
        <f aca="false">ROUNDDOWN(H42*F42,2)</f>
        <v>0</v>
      </c>
    </row>
    <row r="43" customFormat="false" ht="28.35" hidden="false" customHeight="false" outlineLevel="0" collapsed="false">
      <c r="A43" s="22" t="s">
        <v>106</v>
      </c>
      <c r="B43" s="23" t="s">
        <v>107</v>
      </c>
      <c r="C43" s="22" t="s">
        <v>35</v>
      </c>
      <c r="D43" s="22" t="s">
        <v>108</v>
      </c>
      <c r="E43" s="24" t="s">
        <v>23</v>
      </c>
      <c r="F43" s="24" t="n">
        <v>14.88</v>
      </c>
      <c r="G43" s="25"/>
      <c r="H43" s="25" t="n">
        <f aca="false">ROUNDDOWN(G43*1.234,2)</f>
        <v>0</v>
      </c>
      <c r="I43" s="25" t="n">
        <f aca="false">ROUNDDOWN(G43*F43,2)</f>
        <v>0</v>
      </c>
      <c r="J43" s="25" t="n">
        <f aca="false">ROUNDDOWN(H43*F43,2)</f>
        <v>0</v>
      </c>
    </row>
    <row r="44" customFormat="false" ht="24" hidden="false" customHeight="true" outlineLevel="0" collapsed="false">
      <c r="A44" s="22" t="s">
        <v>109</v>
      </c>
      <c r="B44" s="23" t="s">
        <v>110</v>
      </c>
      <c r="C44" s="22" t="s">
        <v>30</v>
      </c>
      <c r="D44" s="22" t="s">
        <v>111</v>
      </c>
      <c r="E44" s="24" t="s">
        <v>23</v>
      </c>
      <c r="F44" s="24" t="n">
        <v>22.82</v>
      </c>
      <c r="G44" s="25"/>
      <c r="H44" s="25" t="n">
        <f aca="false">ROUNDDOWN(G44*1.234,2)</f>
        <v>0</v>
      </c>
      <c r="I44" s="25" t="n">
        <f aca="false">ROUNDDOWN(G44*F44,2)</f>
        <v>0</v>
      </c>
      <c r="J44" s="25" t="n">
        <f aca="false">ROUNDDOWN(H44*F44,2)</f>
        <v>0</v>
      </c>
    </row>
    <row r="45" customFormat="false" ht="24" hidden="false" customHeight="true" outlineLevel="0" collapsed="false">
      <c r="A45" s="19" t="n">
        <v>9</v>
      </c>
      <c r="B45" s="19"/>
      <c r="C45" s="19"/>
      <c r="D45" s="19" t="s">
        <v>112</v>
      </c>
      <c r="E45" s="27"/>
      <c r="F45" s="27"/>
      <c r="G45" s="28"/>
      <c r="H45" s="28"/>
      <c r="I45" s="28" t="n">
        <f aca="false">SUM(I46:I52)</f>
        <v>0</v>
      </c>
      <c r="J45" s="28" t="n">
        <f aca="false">SUM(J46:J52)</f>
        <v>0</v>
      </c>
    </row>
    <row r="46" customFormat="false" ht="68.65" hidden="false" customHeight="false" outlineLevel="0" collapsed="false">
      <c r="A46" s="22" t="s">
        <v>113</v>
      </c>
      <c r="B46" s="23" t="n">
        <v>87491</v>
      </c>
      <c r="C46" s="22" t="s">
        <v>35</v>
      </c>
      <c r="D46" s="22" t="s">
        <v>114</v>
      </c>
      <c r="E46" s="24" t="s">
        <v>23</v>
      </c>
      <c r="F46" s="24" t="n">
        <v>50.85</v>
      </c>
      <c r="G46" s="25"/>
      <c r="H46" s="25" t="n">
        <f aca="false">ROUNDDOWN(G46*1.234,2)</f>
        <v>0</v>
      </c>
      <c r="I46" s="25" t="n">
        <f aca="false">ROUNDDOWN(G46*F46,2)</f>
        <v>0</v>
      </c>
      <c r="J46" s="25" t="n">
        <f aca="false">ROUNDDOWN(H46*F46,2)</f>
        <v>0</v>
      </c>
    </row>
    <row r="47" customFormat="false" ht="55.2" hidden="false" customHeight="false" outlineLevel="0" collapsed="false">
      <c r="A47" s="22" t="s">
        <v>115</v>
      </c>
      <c r="B47" s="23" t="n">
        <v>87878</v>
      </c>
      <c r="C47" s="22" t="s">
        <v>35</v>
      </c>
      <c r="D47" s="22" t="s">
        <v>116</v>
      </c>
      <c r="E47" s="24" t="s">
        <v>23</v>
      </c>
      <c r="F47" s="24" t="n">
        <v>164.91</v>
      </c>
      <c r="G47" s="25"/>
      <c r="H47" s="25" t="n">
        <f aca="false">ROUNDDOWN(G47*1.234,2)</f>
        <v>0</v>
      </c>
      <c r="I47" s="25" t="n">
        <f aca="false">ROUNDDOWN(G47*F47,2)</f>
        <v>0</v>
      </c>
      <c r="J47" s="25" t="n">
        <f aca="false">ROUNDDOWN(H47*F47,2)</f>
        <v>0</v>
      </c>
    </row>
    <row r="48" customFormat="false" ht="28.35" hidden="false" customHeight="false" outlineLevel="0" collapsed="false">
      <c r="A48" s="22" t="s">
        <v>117</v>
      </c>
      <c r="B48" s="23" t="n">
        <v>93205</v>
      </c>
      <c r="C48" s="22" t="s">
        <v>35</v>
      </c>
      <c r="D48" s="22" t="s">
        <v>118</v>
      </c>
      <c r="E48" s="24" t="s">
        <v>63</v>
      </c>
      <c r="F48" s="24" t="n">
        <v>41.3</v>
      </c>
      <c r="G48" s="25"/>
      <c r="H48" s="25" t="n">
        <f aca="false">ROUNDDOWN(G48*1.234,2)</f>
        <v>0</v>
      </c>
      <c r="I48" s="25" t="n">
        <f aca="false">ROUNDDOWN(G48*F48,2)</f>
        <v>0</v>
      </c>
      <c r="J48" s="25" t="n">
        <f aca="false">ROUNDDOWN(H48*F48,2)</f>
        <v>0</v>
      </c>
    </row>
    <row r="49" customFormat="false" ht="82.05" hidden="false" customHeight="false" outlineLevel="0" collapsed="false">
      <c r="A49" s="22" t="s">
        <v>119</v>
      </c>
      <c r="B49" s="23" t="n">
        <v>87553</v>
      </c>
      <c r="C49" s="22" t="s">
        <v>35</v>
      </c>
      <c r="D49" s="22" t="s">
        <v>120</v>
      </c>
      <c r="E49" s="24" t="s">
        <v>23</v>
      </c>
      <c r="F49" s="24" t="n">
        <v>164.91</v>
      </c>
      <c r="G49" s="25"/>
      <c r="H49" s="25" t="n">
        <f aca="false">ROUNDDOWN(G49*1.234,2)</f>
        <v>0</v>
      </c>
      <c r="I49" s="25" t="n">
        <f aca="false">ROUNDDOWN(G49*F49,2)</f>
        <v>0</v>
      </c>
      <c r="J49" s="25" t="n">
        <f aca="false">ROUNDDOWN(H49*F49,2)</f>
        <v>0</v>
      </c>
    </row>
    <row r="50" customFormat="false" ht="68.65" hidden="false" customHeight="false" outlineLevel="0" collapsed="false">
      <c r="A50" s="22" t="s">
        <v>121</v>
      </c>
      <c r="B50" s="23" t="n">
        <v>93393</v>
      </c>
      <c r="C50" s="22" t="s">
        <v>35</v>
      </c>
      <c r="D50" s="22" t="s">
        <v>122</v>
      </c>
      <c r="E50" s="24" t="s">
        <v>23</v>
      </c>
      <c r="F50" s="24" t="n">
        <v>78.83</v>
      </c>
      <c r="G50" s="25"/>
      <c r="H50" s="25" t="n">
        <f aca="false">ROUNDDOWN(G50*1.234,2)</f>
        <v>0</v>
      </c>
      <c r="I50" s="25" t="n">
        <f aca="false">ROUNDDOWN(G50*F50,2)</f>
        <v>0</v>
      </c>
      <c r="J50" s="25" t="n">
        <f aca="false">ROUNDDOWN(H50*F50,2)</f>
        <v>0</v>
      </c>
    </row>
    <row r="51" customFormat="false" ht="28.35" hidden="false" customHeight="false" outlineLevel="0" collapsed="false">
      <c r="A51" s="22" t="s">
        <v>123</v>
      </c>
      <c r="B51" s="23" t="n">
        <v>88493</v>
      </c>
      <c r="C51" s="22" t="s">
        <v>35</v>
      </c>
      <c r="D51" s="22" t="s">
        <v>124</v>
      </c>
      <c r="E51" s="24" t="s">
        <v>23</v>
      </c>
      <c r="F51" s="24" t="n">
        <v>51.36</v>
      </c>
      <c r="G51" s="25"/>
      <c r="H51" s="25" t="n">
        <f aca="false">ROUNDDOWN(G51*1.234,2)</f>
        <v>0</v>
      </c>
      <c r="I51" s="25" t="n">
        <f aca="false">ROUNDDOWN(G51*F51,2)</f>
        <v>0</v>
      </c>
      <c r="J51" s="25" t="n">
        <f aca="false">ROUNDDOWN(H51*F51,2)</f>
        <v>0</v>
      </c>
    </row>
    <row r="52" customFormat="false" ht="55.2" hidden="false" customHeight="false" outlineLevel="0" collapsed="false">
      <c r="A52" s="22" t="s">
        <v>125</v>
      </c>
      <c r="B52" s="23" t="n">
        <v>87275</v>
      </c>
      <c r="C52" s="22" t="s">
        <v>35</v>
      </c>
      <c r="D52" s="22" t="s">
        <v>126</v>
      </c>
      <c r="E52" s="24" t="s">
        <v>23</v>
      </c>
      <c r="F52" s="24" t="n">
        <v>0.9</v>
      </c>
      <c r="G52" s="25"/>
      <c r="H52" s="25" t="n">
        <f aca="false">ROUNDDOWN(G52*1.234,2)</f>
        <v>0</v>
      </c>
      <c r="I52" s="25" t="n">
        <f aca="false">ROUNDDOWN(G52*F52,2)</f>
        <v>0</v>
      </c>
      <c r="J52" s="25" t="n">
        <f aca="false">ROUNDDOWN(H52*F52,2)</f>
        <v>0</v>
      </c>
    </row>
    <row r="53" customFormat="false" ht="24" hidden="false" customHeight="true" outlineLevel="0" collapsed="false">
      <c r="A53" s="19" t="n">
        <v>10</v>
      </c>
      <c r="B53" s="19"/>
      <c r="C53" s="19"/>
      <c r="D53" s="19" t="s">
        <v>127</v>
      </c>
      <c r="E53" s="27"/>
      <c r="F53" s="27"/>
      <c r="G53" s="28"/>
      <c r="H53" s="28"/>
      <c r="I53" s="28" t="n">
        <f aca="false">SUM(I54:I64)</f>
        <v>0</v>
      </c>
      <c r="J53" s="28" t="n">
        <f aca="false">SUM(J54:J64)</f>
        <v>0</v>
      </c>
    </row>
    <row r="54" customFormat="false" ht="28.35" hidden="false" customHeight="false" outlineLevel="0" collapsed="false">
      <c r="A54" s="22" t="s">
        <v>128</v>
      </c>
      <c r="B54" s="23" t="n">
        <v>21226</v>
      </c>
      <c r="C54" s="22" t="s">
        <v>129</v>
      </c>
      <c r="D54" s="22" t="s">
        <v>130</v>
      </c>
      <c r="E54" s="24" t="s">
        <v>23</v>
      </c>
      <c r="F54" s="24" t="n">
        <v>58.5</v>
      </c>
      <c r="G54" s="25"/>
      <c r="H54" s="25" t="n">
        <f aca="false">ROUNDDOWN(G54*1.234,2)</f>
        <v>0</v>
      </c>
      <c r="I54" s="25" t="n">
        <f aca="false">ROUNDDOWN(G54*F54,2)</f>
        <v>0</v>
      </c>
      <c r="J54" s="25" t="n">
        <f aca="false">ROUNDDOWN(H54*F54,2)</f>
        <v>0</v>
      </c>
    </row>
    <row r="55" customFormat="false" ht="28.35" hidden="false" customHeight="false" outlineLevel="0" collapsed="false">
      <c r="A55" s="22" t="s">
        <v>131</v>
      </c>
      <c r="B55" s="23" t="s">
        <v>132</v>
      </c>
      <c r="C55" s="22" t="s">
        <v>21</v>
      </c>
      <c r="D55" s="22" t="s">
        <v>133</v>
      </c>
      <c r="E55" s="24" t="s">
        <v>23</v>
      </c>
      <c r="F55" s="24" t="n">
        <v>58.5</v>
      </c>
      <c r="G55" s="25"/>
      <c r="H55" s="25" t="n">
        <f aca="false">ROUNDDOWN(G55*1.234,2)</f>
        <v>0</v>
      </c>
      <c r="I55" s="25" t="n">
        <f aca="false">ROUNDDOWN(G55*F55,2)</f>
        <v>0</v>
      </c>
      <c r="J55" s="25" t="n">
        <f aca="false">ROUNDDOWN(H55*F55,2)</f>
        <v>0</v>
      </c>
    </row>
    <row r="56" customFormat="false" ht="41.75" hidden="false" customHeight="false" outlineLevel="0" collapsed="false">
      <c r="A56" s="22" t="s">
        <v>134</v>
      </c>
      <c r="B56" s="23" t="n">
        <v>94231</v>
      </c>
      <c r="C56" s="22" t="s">
        <v>35</v>
      </c>
      <c r="D56" s="22" t="s">
        <v>135</v>
      </c>
      <c r="E56" s="24" t="s">
        <v>63</v>
      </c>
      <c r="F56" s="24" t="n">
        <v>11.2</v>
      </c>
      <c r="G56" s="25"/>
      <c r="H56" s="25" t="n">
        <f aca="false">ROUNDDOWN(G56*1.234,2)</f>
        <v>0</v>
      </c>
      <c r="I56" s="25" t="n">
        <f aca="false">ROUNDDOWN(G56*F56,2)</f>
        <v>0</v>
      </c>
      <c r="J56" s="25" t="n">
        <f aca="false">ROUNDDOWN(H56*F56,2)</f>
        <v>0</v>
      </c>
    </row>
    <row r="57" customFormat="false" ht="28.35" hidden="false" customHeight="false" outlineLevel="0" collapsed="false">
      <c r="A57" s="22" t="s">
        <v>136</v>
      </c>
      <c r="B57" s="23" t="s">
        <v>137</v>
      </c>
      <c r="C57" s="22" t="s">
        <v>30</v>
      </c>
      <c r="D57" s="22" t="s">
        <v>138</v>
      </c>
      <c r="E57" s="24" t="s">
        <v>43</v>
      </c>
      <c r="F57" s="24" t="n">
        <v>0.29</v>
      </c>
      <c r="G57" s="25"/>
      <c r="H57" s="25" t="n">
        <f aca="false">ROUNDDOWN(G57*1.234,2)</f>
        <v>0</v>
      </c>
      <c r="I57" s="25" t="n">
        <f aca="false">ROUNDDOWN(G57*F57,2)</f>
        <v>0</v>
      </c>
      <c r="J57" s="25" t="n">
        <f aca="false">ROUNDDOWN(H57*F57,2)</f>
        <v>0</v>
      </c>
    </row>
    <row r="58" customFormat="false" ht="55.2" hidden="false" customHeight="false" outlineLevel="0" collapsed="false">
      <c r="A58" s="22" t="s">
        <v>139</v>
      </c>
      <c r="B58" s="23" t="n">
        <v>94210</v>
      </c>
      <c r="C58" s="22" t="s">
        <v>35</v>
      </c>
      <c r="D58" s="22" t="s">
        <v>140</v>
      </c>
      <c r="E58" s="24" t="s">
        <v>23</v>
      </c>
      <c r="F58" s="24" t="n">
        <v>41.52</v>
      </c>
      <c r="G58" s="25"/>
      <c r="H58" s="25" t="n">
        <f aca="false">ROUNDDOWN(G58*1.234,2)</f>
        <v>0</v>
      </c>
      <c r="I58" s="25" t="n">
        <f aca="false">ROUNDDOWN(G58*F58,2)</f>
        <v>0</v>
      </c>
      <c r="J58" s="25" t="n">
        <f aca="false">ROUNDDOWN(H58*F58,2)</f>
        <v>0</v>
      </c>
    </row>
    <row r="59" customFormat="false" ht="28.35" hidden="false" customHeight="false" outlineLevel="0" collapsed="false">
      <c r="A59" s="22" t="s">
        <v>141</v>
      </c>
      <c r="B59" s="23" t="s">
        <v>142</v>
      </c>
      <c r="C59" s="22" t="s">
        <v>30</v>
      </c>
      <c r="D59" s="22" t="s">
        <v>143</v>
      </c>
      <c r="E59" s="24" t="s">
        <v>23</v>
      </c>
      <c r="F59" s="24" t="n">
        <v>21.84</v>
      </c>
      <c r="G59" s="25"/>
      <c r="H59" s="25" t="n">
        <f aca="false">ROUNDDOWN(G59*1.234,2)</f>
        <v>0</v>
      </c>
      <c r="I59" s="25" t="n">
        <f aca="false">ROUNDDOWN(G59*F59,2)</f>
        <v>0</v>
      </c>
      <c r="J59" s="25" t="n">
        <f aca="false">ROUNDDOWN(H59*F59,2)</f>
        <v>0</v>
      </c>
    </row>
    <row r="60" customFormat="false" ht="28.35" hidden="false" customHeight="false" outlineLevel="0" collapsed="false">
      <c r="A60" s="22" t="s">
        <v>144</v>
      </c>
      <c r="B60" s="23" t="s">
        <v>145</v>
      </c>
      <c r="C60" s="22" t="s">
        <v>30</v>
      </c>
      <c r="D60" s="22" t="s">
        <v>146</v>
      </c>
      <c r="E60" s="24" t="s">
        <v>23</v>
      </c>
      <c r="F60" s="24" t="n">
        <v>21.84</v>
      </c>
      <c r="G60" s="25"/>
      <c r="H60" s="25" t="n">
        <f aca="false">ROUNDDOWN(G60*1.234,2)</f>
        <v>0</v>
      </c>
      <c r="I60" s="25" t="n">
        <f aca="false">ROUNDDOWN(G60*F60,2)</f>
        <v>0</v>
      </c>
      <c r="J60" s="25" t="n">
        <f aca="false">ROUNDDOWN(H60*F60,2)</f>
        <v>0</v>
      </c>
    </row>
    <row r="61" customFormat="false" ht="24" hidden="false" customHeight="true" outlineLevel="0" collapsed="false">
      <c r="A61" s="22" t="s">
        <v>147</v>
      </c>
      <c r="B61" s="23" t="n">
        <v>22181</v>
      </c>
      <c r="C61" s="22" t="s">
        <v>129</v>
      </c>
      <c r="D61" s="22" t="s">
        <v>148</v>
      </c>
      <c r="E61" s="24" t="s">
        <v>23</v>
      </c>
      <c r="F61" s="24" t="n">
        <v>21.84</v>
      </c>
      <c r="G61" s="25"/>
      <c r="H61" s="25" t="n">
        <f aca="false">ROUNDDOWN(G61*1.234,2)</f>
        <v>0</v>
      </c>
      <c r="I61" s="25" t="n">
        <f aca="false">ROUNDDOWN(G61*F61,2)</f>
        <v>0</v>
      </c>
      <c r="J61" s="25" t="n">
        <f aca="false">ROUNDDOWN(H61*F61,2)</f>
        <v>0</v>
      </c>
    </row>
    <row r="62" customFormat="false" ht="24" hidden="false" customHeight="true" outlineLevel="0" collapsed="false">
      <c r="A62" s="22" t="s">
        <v>149</v>
      </c>
      <c r="B62" s="23" t="s">
        <v>150</v>
      </c>
      <c r="C62" s="22" t="s">
        <v>30</v>
      </c>
      <c r="D62" s="22" t="s">
        <v>151</v>
      </c>
      <c r="E62" s="24" t="s">
        <v>23</v>
      </c>
      <c r="F62" s="24" t="n">
        <v>58.5</v>
      </c>
      <c r="G62" s="25"/>
      <c r="H62" s="25" t="n">
        <f aca="false">ROUNDDOWN(G62*1.234,2)</f>
        <v>0</v>
      </c>
      <c r="I62" s="25" t="n">
        <f aca="false">ROUNDDOWN(G62*F62,2)</f>
        <v>0</v>
      </c>
      <c r="J62" s="25" t="n">
        <f aca="false">ROUNDDOWN(H62*F62,2)</f>
        <v>0</v>
      </c>
    </row>
    <row r="63" customFormat="false" ht="55.2" hidden="false" customHeight="false" outlineLevel="0" collapsed="false">
      <c r="A63" s="22" t="s">
        <v>152</v>
      </c>
      <c r="B63" s="23" t="n">
        <v>87878</v>
      </c>
      <c r="C63" s="22" t="s">
        <v>35</v>
      </c>
      <c r="D63" s="22" t="s">
        <v>116</v>
      </c>
      <c r="E63" s="24" t="s">
        <v>23</v>
      </c>
      <c r="F63" s="24" t="n">
        <v>58.5</v>
      </c>
      <c r="G63" s="25"/>
      <c r="H63" s="25" t="n">
        <f aca="false">ROUNDDOWN(G63*1.234,2)</f>
        <v>0</v>
      </c>
      <c r="I63" s="25" t="n">
        <f aca="false">ROUNDDOWN(G63*F63,2)</f>
        <v>0</v>
      </c>
      <c r="J63" s="25" t="n">
        <f aca="false">ROUNDDOWN(H63*F63,2)</f>
        <v>0</v>
      </c>
    </row>
    <row r="64" customFormat="false" ht="24" hidden="false" customHeight="true" outlineLevel="0" collapsed="false">
      <c r="A64" s="22" t="s">
        <v>153</v>
      </c>
      <c r="B64" s="23" t="s">
        <v>154</v>
      </c>
      <c r="C64" s="22" t="s">
        <v>30</v>
      </c>
      <c r="D64" s="22" t="s">
        <v>155</v>
      </c>
      <c r="E64" s="24" t="s">
        <v>23</v>
      </c>
      <c r="F64" s="24" t="n">
        <v>58.5</v>
      </c>
      <c r="G64" s="25"/>
      <c r="H64" s="25" t="n">
        <f aca="false">ROUNDDOWN(G64*1.234,2)</f>
        <v>0</v>
      </c>
      <c r="I64" s="25" t="n">
        <f aca="false">ROUNDDOWN(G64*F64,2)</f>
        <v>0</v>
      </c>
      <c r="J64" s="25" t="n">
        <f aca="false">ROUNDDOWN(H64*F64,2)</f>
        <v>0</v>
      </c>
    </row>
    <row r="65" customFormat="false" ht="24" hidden="false" customHeight="true" outlineLevel="0" collapsed="false">
      <c r="A65" s="19" t="n">
        <v>11</v>
      </c>
      <c r="B65" s="19"/>
      <c r="C65" s="19"/>
      <c r="D65" s="19" t="s">
        <v>156</v>
      </c>
      <c r="E65" s="27"/>
      <c r="F65" s="27"/>
      <c r="G65" s="28"/>
      <c r="H65" s="28"/>
      <c r="I65" s="28" t="n">
        <f aca="false">SUM(I66:I68)</f>
        <v>0</v>
      </c>
      <c r="J65" s="28" t="n">
        <f aca="false">SUM(J66:J68)</f>
        <v>0</v>
      </c>
    </row>
    <row r="66" customFormat="false" ht="24" hidden="false" customHeight="true" outlineLevel="0" collapsed="false">
      <c r="A66" s="22" t="s">
        <v>157</v>
      </c>
      <c r="B66" s="23" t="s">
        <v>158</v>
      </c>
      <c r="C66" s="22" t="s">
        <v>30</v>
      </c>
      <c r="D66" s="22" t="s">
        <v>159</v>
      </c>
      <c r="E66" s="24" t="s">
        <v>43</v>
      </c>
      <c r="F66" s="24" t="n">
        <v>3.41</v>
      </c>
      <c r="G66" s="25"/>
      <c r="H66" s="25" t="n">
        <f aca="false">ROUNDDOWN(G66*1.234,2)</f>
        <v>0</v>
      </c>
      <c r="I66" s="25" t="n">
        <f aca="false">ROUNDDOWN(G66*F66,2)</f>
        <v>0</v>
      </c>
      <c r="J66" s="25" t="n">
        <f aca="false">ROUNDDOWN(H66*F66,2)</f>
        <v>0</v>
      </c>
    </row>
    <row r="67" customFormat="false" ht="28.35" hidden="false" customHeight="false" outlineLevel="0" collapsed="false">
      <c r="A67" s="22" t="s">
        <v>160</v>
      </c>
      <c r="B67" s="23" t="s">
        <v>161</v>
      </c>
      <c r="C67" s="22" t="s">
        <v>30</v>
      </c>
      <c r="D67" s="22" t="s">
        <v>162</v>
      </c>
      <c r="E67" s="24" t="s">
        <v>43</v>
      </c>
      <c r="F67" s="24" t="n">
        <v>3.41</v>
      </c>
      <c r="G67" s="25"/>
      <c r="H67" s="25" t="n">
        <f aca="false">ROUNDDOWN(G67*1.234,2)</f>
        <v>0</v>
      </c>
      <c r="I67" s="25" t="n">
        <f aca="false">ROUNDDOWN(G67*F67,2)</f>
        <v>0</v>
      </c>
      <c r="J67" s="25" t="n">
        <f aca="false">ROUNDDOWN(H67*F67,2)</f>
        <v>0</v>
      </c>
    </row>
    <row r="68" customFormat="false" ht="55.2" hidden="false" customHeight="false" outlineLevel="0" collapsed="false">
      <c r="A68" s="22" t="s">
        <v>163</v>
      </c>
      <c r="B68" s="23" t="n">
        <v>93391</v>
      </c>
      <c r="C68" s="22" t="s">
        <v>35</v>
      </c>
      <c r="D68" s="22" t="s">
        <v>164</v>
      </c>
      <c r="E68" s="24" t="s">
        <v>23</v>
      </c>
      <c r="F68" s="24" t="n">
        <v>50.23</v>
      </c>
      <c r="G68" s="25"/>
      <c r="H68" s="25" t="n">
        <f aca="false">ROUNDDOWN(G68*1.234,2)</f>
        <v>0</v>
      </c>
      <c r="I68" s="25" t="n">
        <f aca="false">ROUNDDOWN(G68*F68,2)</f>
        <v>0</v>
      </c>
      <c r="J68" s="25" t="n">
        <f aca="false">ROUNDDOWN(H68*F68,2)</f>
        <v>0</v>
      </c>
    </row>
    <row r="69" customFormat="false" ht="24" hidden="false" customHeight="true" outlineLevel="0" collapsed="false">
      <c r="A69" s="19" t="n">
        <v>12</v>
      </c>
      <c r="B69" s="19"/>
      <c r="C69" s="19"/>
      <c r="D69" s="19" t="s">
        <v>165</v>
      </c>
      <c r="E69" s="27"/>
      <c r="F69" s="27"/>
      <c r="G69" s="28"/>
      <c r="H69" s="28"/>
      <c r="I69" s="28" t="n">
        <f aca="false">SUM(I70:I71)</f>
        <v>0</v>
      </c>
      <c r="J69" s="28" t="n">
        <f aca="false">SUM(J70:J71)</f>
        <v>0</v>
      </c>
    </row>
    <row r="70" customFormat="false" ht="24" hidden="false" customHeight="true" outlineLevel="0" collapsed="false">
      <c r="A70" s="22" t="s">
        <v>166</v>
      </c>
      <c r="B70" s="23" t="s">
        <v>167</v>
      </c>
      <c r="C70" s="22" t="s">
        <v>21</v>
      </c>
      <c r="D70" s="22" t="s">
        <v>168</v>
      </c>
      <c r="E70" s="24" t="s">
        <v>63</v>
      </c>
      <c r="F70" s="24" t="n">
        <v>16.8</v>
      </c>
      <c r="G70" s="25"/>
      <c r="H70" s="25" t="n">
        <f aca="false">ROUNDDOWN(G70*1.234,2)</f>
        <v>0</v>
      </c>
      <c r="I70" s="25" t="n">
        <f aca="false">ROUNDDOWN(G70*F70,2)</f>
        <v>0</v>
      </c>
      <c r="J70" s="25" t="n">
        <f aca="false">ROUNDDOWN(H70*F70,2)</f>
        <v>0</v>
      </c>
    </row>
    <row r="71" customFormat="false" ht="24" hidden="false" customHeight="true" outlineLevel="0" collapsed="false">
      <c r="A71" s="22" t="s">
        <v>169</v>
      </c>
      <c r="B71" s="23" t="s">
        <v>170</v>
      </c>
      <c r="C71" s="22" t="s">
        <v>21</v>
      </c>
      <c r="D71" s="22" t="s">
        <v>171</v>
      </c>
      <c r="E71" s="24" t="s">
        <v>63</v>
      </c>
      <c r="F71" s="24" t="n">
        <v>29</v>
      </c>
      <c r="G71" s="25"/>
      <c r="H71" s="25" t="n">
        <f aca="false">ROUNDDOWN(G71*1.234,2)</f>
        <v>0</v>
      </c>
      <c r="I71" s="25" t="n">
        <f aca="false">ROUNDDOWN(G71*F71,2)</f>
        <v>0</v>
      </c>
      <c r="J71" s="25" t="n">
        <f aca="false">ROUNDDOWN(H71*F71,2)</f>
        <v>0</v>
      </c>
    </row>
    <row r="72" customFormat="false" ht="24" hidden="false" customHeight="true" outlineLevel="0" collapsed="false">
      <c r="A72" s="19" t="n">
        <v>13</v>
      </c>
      <c r="B72" s="19"/>
      <c r="C72" s="19"/>
      <c r="D72" s="19" t="s">
        <v>172</v>
      </c>
      <c r="E72" s="27"/>
      <c r="F72" s="27"/>
      <c r="G72" s="28"/>
      <c r="H72" s="28"/>
      <c r="I72" s="28" t="n">
        <f aca="false">SUM(I73:I83)</f>
        <v>0</v>
      </c>
      <c r="J72" s="28" t="n">
        <f aca="false">SUM(J73:J83)</f>
        <v>0</v>
      </c>
    </row>
    <row r="73" customFormat="false" ht="55.2" hidden="false" customHeight="false" outlineLevel="0" collapsed="false">
      <c r="A73" s="22" t="s">
        <v>173</v>
      </c>
      <c r="B73" s="23" t="n">
        <v>89957</v>
      </c>
      <c r="C73" s="22" t="s">
        <v>35</v>
      </c>
      <c r="D73" s="22" t="s">
        <v>174</v>
      </c>
      <c r="E73" s="24" t="s">
        <v>32</v>
      </c>
      <c r="F73" s="24" t="n">
        <v>5</v>
      </c>
      <c r="G73" s="25"/>
      <c r="H73" s="25" t="n">
        <f aca="false">ROUNDDOWN(G73*1.234,2)</f>
        <v>0</v>
      </c>
      <c r="I73" s="25" t="n">
        <f aca="false">ROUNDDOWN(G73*F73,2)</f>
        <v>0</v>
      </c>
      <c r="J73" s="25" t="n">
        <f aca="false">ROUNDDOWN(H73*F73,2)</f>
        <v>0</v>
      </c>
    </row>
    <row r="74" customFormat="false" ht="28.35" hidden="false" customHeight="false" outlineLevel="0" collapsed="false">
      <c r="A74" s="22" t="s">
        <v>175</v>
      </c>
      <c r="B74" s="23" t="s">
        <v>176</v>
      </c>
      <c r="C74" s="22" t="s">
        <v>30</v>
      </c>
      <c r="D74" s="22" t="s">
        <v>177</v>
      </c>
      <c r="E74" s="24" t="s">
        <v>32</v>
      </c>
      <c r="F74" s="24" t="n">
        <v>1</v>
      </c>
      <c r="G74" s="25"/>
      <c r="H74" s="25" t="n">
        <f aca="false">ROUNDDOWN(G74*1.234,2)</f>
        <v>0</v>
      </c>
      <c r="I74" s="25" t="n">
        <f aca="false">ROUNDDOWN(G74*F74,2)</f>
        <v>0</v>
      </c>
      <c r="J74" s="25" t="n">
        <f aca="false">ROUNDDOWN(H74*F74,2)</f>
        <v>0</v>
      </c>
    </row>
    <row r="75" customFormat="false" ht="68.65" hidden="false" customHeight="false" outlineLevel="0" collapsed="false">
      <c r="A75" s="22" t="s">
        <v>178</v>
      </c>
      <c r="B75" s="23" t="n">
        <v>91785</v>
      </c>
      <c r="C75" s="22" t="s">
        <v>35</v>
      </c>
      <c r="D75" s="22" t="s">
        <v>179</v>
      </c>
      <c r="E75" s="24" t="s">
        <v>63</v>
      </c>
      <c r="F75" s="24" t="n">
        <v>22</v>
      </c>
      <c r="G75" s="25"/>
      <c r="H75" s="25" t="n">
        <f aca="false">ROUNDDOWN(G75*1.234,2)</f>
        <v>0</v>
      </c>
      <c r="I75" s="25" t="n">
        <f aca="false">ROUNDDOWN(G75*F75,2)</f>
        <v>0</v>
      </c>
      <c r="J75" s="25" t="n">
        <f aca="false">ROUNDDOWN(H75*F75,2)</f>
        <v>0</v>
      </c>
    </row>
    <row r="76" customFormat="false" ht="28.35" hidden="false" customHeight="false" outlineLevel="0" collapsed="false">
      <c r="A76" s="22" t="s">
        <v>180</v>
      </c>
      <c r="B76" s="23" t="s">
        <v>181</v>
      </c>
      <c r="C76" s="22" t="s">
        <v>30</v>
      </c>
      <c r="D76" s="22" t="s">
        <v>182</v>
      </c>
      <c r="E76" s="24" t="s">
        <v>32</v>
      </c>
      <c r="F76" s="24" t="n">
        <v>1</v>
      </c>
      <c r="G76" s="25"/>
      <c r="H76" s="25" t="n">
        <f aca="false">ROUNDDOWN(G76*1.234,2)</f>
        <v>0</v>
      </c>
      <c r="I76" s="25" t="n">
        <f aca="false">ROUNDDOWN(G76*F76,2)</f>
        <v>0</v>
      </c>
      <c r="J76" s="25" t="n">
        <f aca="false">ROUNDDOWN(H76*F76,2)</f>
        <v>0</v>
      </c>
    </row>
    <row r="77" customFormat="false" ht="68.65" hidden="false" customHeight="false" outlineLevel="0" collapsed="false">
      <c r="A77" s="22" t="s">
        <v>183</v>
      </c>
      <c r="B77" s="23" t="n">
        <v>86939</v>
      </c>
      <c r="C77" s="22" t="s">
        <v>35</v>
      </c>
      <c r="D77" s="22" t="s">
        <v>184</v>
      </c>
      <c r="E77" s="24" t="s">
        <v>32</v>
      </c>
      <c r="F77" s="24" t="n">
        <v>1</v>
      </c>
      <c r="G77" s="25"/>
      <c r="H77" s="25" t="n">
        <f aca="false">ROUNDDOWN(G77*1.234,2)</f>
        <v>0</v>
      </c>
      <c r="I77" s="25" t="n">
        <f aca="false">ROUNDDOWN(G77*F77,2)</f>
        <v>0</v>
      </c>
      <c r="J77" s="25" t="n">
        <f aca="false">ROUNDDOWN(H77*F77,2)</f>
        <v>0</v>
      </c>
    </row>
    <row r="78" customFormat="false" ht="68.65" hidden="false" customHeight="false" outlineLevel="0" collapsed="false">
      <c r="A78" s="22" t="s">
        <v>185</v>
      </c>
      <c r="B78" s="23" t="n">
        <v>86923</v>
      </c>
      <c r="C78" s="22" t="s">
        <v>35</v>
      </c>
      <c r="D78" s="22" t="s">
        <v>186</v>
      </c>
      <c r="E78" s="24" t="s">
        <v>32</v>
      </c>
      <c r="F78" s="24" t="n">
        <v>1</v>
      </c>
      <c r="G78" s="25"/>
      <c r="H78" s="25" t="n">
        <f aca="false">ROUNDDOWN(G78*1.234,2)</f>
        <v>0</v>
      </c>
      <c r="I78" s="25" t="n">
        <f aca="false">ROUNDDOWN(G78*F78,2)</f>
        <v>0</v>
      </c>
      <c r="J78" s="25" t="n">
        <f aca="false">ROUNDDOWN(H78*F78,2)</f>
        <v>0</v>
      </c>
    </row>
    <row r="79" customFormat="false" ht="36" hidden="false" customHeight="true" outlineLevel="0" collapsed="false">
      <c r="A79" s="22" t="s">
        <v>187</v>
      </c>
      <c r="B79" s="23" t="n">
        <v>100852</v>
      </c>
      <c r="C79" s="22" t="s">
        <v>35</v>
      </c>
      <c r="D79" s="22" t="s">
        <v>188</v>
      </c>
      <c r="E79" s="24" t="s">
        <v>32</v>
      </c>
      <c r="F79" s="24" t="n">
        <v>2</v>
      </c>
      <c r="G79" s="25"/>
      <c r="H79" s="25" t="n">
        <f aca="false">ROUNDDOWN(G79*1.234,2)</f>
        <v>0</v>
      </c>
      <c r="I79" s="25" t="n">
        <f aca="false">ROUNDDOWN(G79*F79,2)</f>
        <v>0</v>
      </c>
      <c r="J79" s="25" t="n">
        <f aca="false">ROUNDDOWN(H79*F79,2)</f>
        <v>0</v>
      </c>
    </row>
    <row r="80" customFormat="false" ht="24" hidden="false" customHeight="true" outlineLevel="0" collapsed="false">
      <c r="A80" s="22" t="s">
        <v>189</v>
      </c>
      <c r="B80" s="23" t="s">
        <v>190</v>
      </c>
      <c r="C80" s="22" t="s">
        <v>30</v>
      </c>
      <c r="D80" s="22" t="s">
        <v>191</v>
      </c>
      <c r="E80" s="24" t="s">
        <v>32</v>
      </c>
      <c r="F80" s="24" t="n">
        <v>1</v>
      </c>
      <c r="G80" s="25"/>
      <c r="H80" s="25" t="n">
        <f aca="false">ROUNDDOWN(G80*1.234,2)</f>
        <v>0</v>
      </c>
      <c r="I80" s="25" t="n">
        <f aca="false">ROUNDDOWN(G80*F80,2)</f>
        <v>0</v>
      </c>
      <c r="J80" s="25" t="n">
        <f aca="false">ROUNDDOWN(H80*F80,2)</f>
        <v>0</v>
      </c>
    </row>
    <row r="81" customFormat="false" ht="41.75" hidden="false" customHeight="false" outlineLevel="0" collapsed="false">
      <c r="A81" s="22" t="s">
        <v>192</v>
      </c>
      <c r="B81" s="23" t="n">
        <v>86911</v>
      </c>
      <c r="C81" s="22" t="s">
        <v>35</v>
      </c>
      <c r="D81" s="22" t="s">
        <v>193</v>
      </c>
      <c r="E81" s="24" t="s">
        <v>32</v>
      </c>
      <c r="F81" s="24" t="n">
        <v>3</v>
      </c>
      <c r="G81" s="25"/>
      <c r="H81" s="25" t="n">
        <f aca="false">ROUNDDOWN(G81*1.234,2)</f>
        <v>0</v>
      </c>
      <c r="I81" s="25" t="n">
        <f aca="false">ROUNDDOWN(G81*F81,2)</f>
        <v>0</v>
      </c>
      <c r="J81" s="25" t="n">
        <f aca="false">ROUNDDOWN(H81*F81,2)</f>
        <v>0</v>
      </c>
    </row>
    <row r="82" customFormat="false" ht="24" hidden="false" customHeight="true" outlineLevel="0" collapsed="false">
      <c r="A82" s="22" t="s">
        <v>194</v>
      </c>
      <c r="B82" s="23" t="s">
        <v>195</v>
      </c>
      <c r="C82" s="22" t="s">
        <v>30</v>
      </c>
      <c r="D82" s="22" t="s">
        <v>196</v>
      </c>
      <c r="E82" s="24" t="s">
        <v>32</v>
      </c>
      <c r="F82" s="24" t="n">
        <v>3</v>
      </c>
      <c r="G82" s="25"/>
      <c r="H82" s="25" t="n">
        <f aca="false">ROUNDDOWN(G82*1.234,2)</f>
        <v>0</v>
      </c>
      <c r="I82" s="25" t="n">
        <f aca="false">ROUNDDOWN(G82*F82,2)</f>
        <v>0</v>
      </c>
      <c r="J82" s="25" t="n">
        <f aca="false">ROUNDDOWN(H82*F82,2)</f>
        <v>0</v>
      </c>
    </row>
    <row r="83" customFormat="false" ht="28.35" hidden="false" customHeight="false" outlineLevel="0" collapsed="false">
      <c r="A83" s="22" t="s">
        <v>197</v>
      </c>
      <c r="B83" s="23" t="n">
        <v>86883</v>
      </c>
      <c r="C83" s="22" t="s">
        <v>35</v>
      </c>
      <c r="D83" s="22" t="s">
        <v>198</v>
      </c>
      <c r="E83" s="24" t="s">
        <v>32</v>
      </c>
      <c r="F83" s="24" t="n">
        <v>3</v>
      </c>
      <c r="G83" s="25"/>
      <c r="H83" s="25" t="n">
        <f aca="false">ROUNDDOWN(G83*1.234,2)</f>
        <v>0</v>
      </c>
      <c r="I83" s="25" t="n">
        <f aca="false">ROUNDDOWN(G83*F83,2)</f>
        <v>0</v>
      </c>
      <c r="J83" s="25" t="n">
        <f aca="false">ROUNDDOWN(H83*F83,2)</f>
        <v>0</v>
      </c>
    </row>
    <row r="84" customFormat="false" ht="24" hidden="false" customHeight="true" outlineLevel="0" collapsed="false">
      <c r="A84" s="19" t="n">
        <v>14</v>
      </c>
      <c r="B84" s="19"/>
      <c r="C84" s="19"/>
      <c r="D84" s="19" t="s">
        <v>199</v>
      </c>
      <c r="E84" s="27"/>
      <c r="F84" s="27"/>
      <c r="G84" s="28"/>
      <c r="H84" s="28"/>
      <c r="I84" s="28" t="n">
        <f aca="false">SUM(I85:I90)</f>
        <v>0</v>
      </c>
      <c r="J84" s="28" t="n">
        <f aca="false">SUM(J85:J90)</f>
        <v>0</v>
      </c>
    </row>
    <row r="85" customFormat="false" ht="41.75" hidden="false" customHeight="false" outlineLevel="0" collapsed="false">
      <c r="A85" s="22" t="s">
        <v>200</v>
      </c>
      <c r="B85" s="23" t="s">
        <v>201</v>
      </c>
      <c r="C85" s="22" t="s">
        <v>30</v>
      </c>
      <c r="D85" s="22" t="s">
        <v>202</v>
      </c>
      <c r="E85" s="24" t="s">
        <v>32</v>
      </c>
      <c r="F85" s="24" t="n">
        <v>2</v>
      </c>
      <c r="G85" s="25"/>
      <c r="H85" s="25" t="n">
        <f aca="false">ROUNDDOWN(G85*1.234,2)</f>
        <v>0</v>
      </c>
      <c r="I85" s="25" t="n">
        <f aca="false">ROUNDDOWN(G85*F85,2)</f>
        <v>0</v>
      </c>
      <c r="J85" s="25" t="n">
        <f aca="false">ROUNDDOWN(H85*F85,2)</f>
        <v>0</v>
      </c>
    </row>
    <row r="86" customFormat="false" ht="41.75" hidden="false" customHeight="false" outlineLevel="0" collapsed="false">
      <c r="A86" s="22" t="s">
        <v>203</v>
      </c>
      <c r="B86" s="23" t="s">
        <v>204</v>
      </c>
      <c r="C86" s="22" t="s">
        <v>30</v>
      </c>
      <c r="D86" s="22" t="s">
        <v>205</v>
      </c>
      <c r="E86" s="24" t="s">
        <v>32</v>
      </c>
      <c r="F86" s="24" t="n">
        <v>3</v>
      </c>
      <c r="G86" s="25"/>
      <c r="H86" s="25" t="n">
        <f aca="false">ROUNDDOWN(G86*1.234,2)</f>
        <v>0</v>
      </c>
      <c r="I86" s="25" t="n">
        <f aca="false">ROUNDDOWN(G86*F86,2)</f>
        <v>0</v>
      </c>
      <c r="J86" s="25" t="n">
        <f aca="false">ROUNDDOWN(H86*F86,2)</f>
        <v>0</v>
      </c>
    </row>
    <row r="87" customFormat="false" ht="15" hidden="false" customHeight="false" outlineLevel="0" collapsed="false">
      <c r="A87" s="22" t="s">
        <v>206</v>
      </c>
      <c r="B87" s="23" t="s">
        <v>207</v>
      </c>
      <c r="C87" s="22" t="s">
        <v>30</v>
      </c>
      <c r="D87" s="22" t="s">
        <v>208</v>
      </c>
      <c r="E87" s="24" t="s">
        <v>32</v>
      </c>
      <c r="F87" s="24" t="n">
        <v>3</v>
      </c>
      <c r="G87" s="25"/>
      <c r="H87" s="25" t="n">
        <f aca="false">ROUNDDOWN(G87*1.234,2)</f>
        <v>0</v>
      </c>
      <c r="I87" s="25" t="n">
        <f aca="false">ROUNDDOWN(G87*F87,2)</f>
        <v>0</v>
      </c>
      <c r="J87" s="25" t="n">
        <f aca="false">ROUNDDOWN(H87*F87,2)</f>
        <v>0</v>
      </c>
    </row>
    <row r="88" customFormat="false" ht="55.2" hidden="false" customHeight="false" outlineLevel="0" collapsed="false">
      <c r="A88" s="22" t="s">
        <v>209</v>
      </c>
      <c r="B88" s="23" t="n">
        <v>93137</v>
      </c>
      <c r="C88" s="22" t="s">
        <v>35</v>
      </c>
      <c r="D88" s="22" t="s">
        <v>210</v>
      </c>
      <c r="E88" s="24" t="s">
        <v>32</v>
      </c>
      <c r="F88" s="24" t="n">
        <v>1</v>
      </c>
      <c r="G88" s="25"/>
      <c r="H88" s="25" t="n">
        <f aca="false">ROUNDDOWN(G88*1.234,2)</f>
        <v>0</v>
      </c>
      <c r="I88" s="25" t="n">
        <f aca="false">ROUNDDOWN(G88*F88,2)</f>
        <v>0</v>
      </c>
      <c r="J88" s="25" t="n">
        <f aca="false">ROUNDDOWN(H88*F88,2)</f>
        <v>0</v>
      </c>
    </row>
    <row r="89" customFormat="false" ht="55.2" hidden="false" customHeight="false" outlineLevel="0" collapsed="false">
      <c r="A89" s="22" t="s">
        <v>211</v>
      </c>
      <c r="B89" s="23" t="n">
        <v>93128</v>
      </c>
      <c r="C89" s="22" t="s">
        <v>35</v>
      </c>
      <c r="D89" s="22" t="s">
        <v>212</v>
      </c>
      <c r="E89" s="24" t="s">
        <v>32</v>
      </c>
      <c r="F89" s="24" t="n">
        <v>1</v>
      </c>
      <c r="G89" s="25"/>
      <c r="H89" s="25" t="n">
        <f aca="false">ROUNDDOWN(G89*1.234,2)</f>
        <v>0</v>
      </c>
      <c r="I89" s="25" t="n">
        <f aca="false">ROUNDDOWN(G89*F89,2)</f>
        <v>0</v>
      </c>
      <c r="J89" s="25" t="n">
        <f aca="false">ROUNDDOWN(H89*F89,2)</f>
        <v>0</v>
      </c>
    </row>
    <row r="90" customFormat="false" ht="41.75" hidden="false" customHeight="false" outlineLevel="0" collapsed="false">
      <c r="A90" s="22" t="s">
        <v>213</v>
      </c>
      <c r="B90" s="23" t="n">
        <v>93141</v>
      </c>
      <c r="C90" s="22" t="s">
        <v>35</v>
      </c>
      <c r="D90" s="22" t="s">
        <v>214</v>
      </c>
      <c r="E90" s="24" t="s">
        <v>32</v>
      </c>
      <c r="F90" s="24" t="n">
        <v>14</v>
      </c>
      <c r="G90" s="25"/>
      <c r="H90" s="25" t="n">
        <f aca="false">ROUNDDOWN(G90*1.234,2)</f>
        <v>0</v>
      </c>
      <c r="I90" s="25" t="n">
        <f aca="false">ROUNDDOWN(G90*F90,2)</f>
        <v>0</v>
      </c>
      <c r="J90" s="25" t="n">
        <f aca="false">ROUNDDOWN(H90*F90,2)</f>
        <v>0</v>
      </c>
    </row>
    <row r="91" customFormat="false" ht="15" hidden="false" customHeight="false" outlineLevel="0" collapsed="false">
      <c r="A91" s="19" t="n">
        <v>15</v>
      </c>
      <c r="B91" s="19"/>
      <c r="C91" s="19"/>
      <c r="D91" s="19" t="s">
        <v>215</v>
      </c>
      <c r="E91" s="27"/>
      <c r="F91" s="27"/>
      <c r="G91" s="28"/>
      <c r="H91" s="28"/>
      <c r="I91" s="28" t="n">
        <f aca="false">SUM(I92)</f>
        <v>0</v>
      </c>
      <c r="J91" s="28" t="n">
        <f aca="false">SUM(J92)</f>
        <v>0</v>
      </c>
    </row>
    <row r="92" customFormat="false" ht="55.2" hidden="false" customHeight="false" outlineLevel="0" collapsed="false">
      <c r="A92" s="22" t="s">
        <v>216</v>
      </c>
      <c r="B92" s="23" t="n">
        <v>94995</v>
      </c>
      <c r="C92" s="22" t="s">
        <v>35</v>
      </c>
      <c r="D92" s="22" t="s">
        <v>217</v>
      </c>
      <c r="E92" s="24" t="s">
        <v>23</v>
      </c>
      <c r="F92" s="24" t="n">
        <v>13.05</v>
      </c>
      <c r="G92" s="25"/>
      <c r="H92" s="25" t="n">
        <f aca="false">ROUNDDOWN(G92*1.234,2)</f>
        <v>0</v>
      </c>
      <c r="I92" s="25" t="n">
        <f aca="false">ROUNDDOWN(G92*F92,2)</f>
        <v>0</v>
      </c>
      <c r="J92" s="25" t="n">
        <f aca="false">ROUNDDOWN(H92*F92,2)</f>
        <v>0</v>
      </c>
    </row>
    <row r="93" customFormat="false" ht="24" hidden="false" customHeight="true" outlineLevel="0" collapsed="false">
      <c r="A93" s="19" t="n">
        <v>16</v>
      </c>
      <c r="B93" s="19"/>
      <c r="C93" s="19"/>
      <c r="D93" s="19" t="s">
        <v>218</v>
      </c>
      <c r="E93" s="27"/>
      <c r="F93" s="27"/>
      <c r="G93" s="28"/>
      <c r="H93" s="28"/>
      <c r="I93" s="28" t="n">
        <f aca="false">SUM(I94:I101)</f>
        <v>0</v>
      </c>
      <c r="J93" s="28" t="n">
        <f aca="false">SUM(J94:J101)</f>
        <v>0</v>
      </c>
    </row>
    <row r="94" customFormat="false" ht="28.35" hidden="false" customHeight="false" outlineLevel="0" collapsed="false">
      <c r="A94" s="22" t="s">
        <v>219</v>
      </c>
      <c r="B94" s="23" t="s">
        <v>29</v>
      </c>
      <c r="C94" s="22" t="s">
        <v>30</v>
      </c>
      <c r="D94" s="22" t="s">
        <v>31</v>
      </c>
      <c r="E94" s="24" t="s">
        <v>32</v>
      </c>
      <c r="F94" s="24" t="n">
        <v>5</v>
      </c>
      <c r="G94" s="25"/>
      <c r="H94" s="25" t="n">
        <f aca="false">ROUNDDOWN(G94*1.234,2)</f>
        <v>0</v>
      </c>
      <c r="I94" s="25" t="n">
        <f aca="false">ROUNDDOWN(G94*F94,2)</f>
        <v>0</v>
      </c>
      <c r="J94" s="25" t="n">
        <f aca="false">ROUNDDOWN(H94*F94,2)</f>
        <v>0</v>
      </c>
    </row>
    <row r="95" customFormat="false" ht="55.2" hidden="false" customHeight="false" outlineLevel="0" collapsed="false">
      <c r="A95" s="22" t="s">
        <v>220</v>
      </c>
      <c r="B95" s="23" t="n">
        <v>91304</v>
      </c>
      <c r="C95" s="22" t="s">
        <v>35</v>
      </c>
      <c r="D95" s="22" t="s">
        <v>38</v>
      </c>
      <c r="E95" s="24" t="s">
        <v>32</v>
      </c>
      <c r="F95" s="24" t="n">
        <v>5</v>
      </c>
      <c r="G95" s="25"/>
      <c r="H95" s="25" t="n">
        <f aca="false">ROUNDDOWN(G95*1.234,2)</f>
        <v>0</v>
      </c>
      <c r="I95" s="25" t="n">
        <f aca="false">ROUNDDOWN(G95*F95,2)</f>
        <v>0</v>
      </c>
      <c r="J95" s="25" t="n">
        <f aca="false">ROUNDDOWN(H95*F95,2)</f>
        <v>0</v>
      </c>
    </row>
    <row r="96" customFormat="false" ht="68.65" hidden="false" customHeight="false" outlineLevel="0" collapsed="false">
      <c r="A96" s="22" t="s">
        <v>221</v>
      </c>
      <c r="B96" s="23" t="n">
        <v>94570</v>
      </c>
      <c r="C96" s="22" t="s">
        <v>35</v>
      </c>
      <c r="D96" s="22" t="s">
        <v>222</v>
      </c>
      <c r="E96" s="24" t="s">
        <v>23</v>
      </c>
      <c r="F96" s="24" t="n">
        <v>9.3</v>
      </c>
      <c r="G96" s="25"/>
      <c r="H96" s="25" t="n">
        <f aca="false">ROUNDDOWN(G96*1.234,2)</f>
        <v>0</v>
      </c>
      <c r="I96" s="25" t="n">
        <f aca="false">ROUNDDOWN(G96*F96,2)</f>
        <v>0</v>
      </c>
      <c r="J96" s="25" t="n">
        <f aca="false">ROUNDDOWN(H96*F96,2)</f>
        <v>0</v>
      </c>
    </row>
    <row r="97" customFormat="false" ht="28.35" hidden="false" customHeight="false" outlineLevel="0" collapsed="false">
      <c r="A97" s="22" t="s">
        <v>223</v>
      </c>
      <c r="B97" s="23" t="s">
        <v>224</v>
      </c>
      <c r="C97" s="22" t="s">
        <v>30</v>
      </c>
      <c r="D97" s="22" t="s">
        <v>225</v>
      </c>
      <c r="E97" s="24" t="s">
        <v>23</v>
      </c>
      <c r="F97" s="24" t="n">
        <v>1.68</v>
      </c>
      <c r="G97" s="25"/>
      <c r="H97" s="25" t="n">
        <f aca="false">ROUNDDOWN(G97*1.234,2)</f>
        <v>0</v>
      </c>
      <c r="I97" s="25" t="n">
        <f aca="false">ROUNDDOWN(G97*F97,2)</f>
        <v>0</v>
      </c>
      <c r="J97" s="25" t="n">
        <f aca="false">ROUNDDOWN(H97*F97,2)</f>
        <v>0</v>
      </c>
    </row>
    <row r="98" customFormat="false" ht="28.35" hidden="false" customHeight="false" outlineLevel="0" collapsed="false">
      <c r="A98" s="22" t="s">
        <v>226</v>
      </c>
      <c r="B98" s="23" t="s">
        <v>227</v>
      </c>
      <c r="C98" s="22" t="s">
        <v>30</v>
      </c>
      <c r="D98" s="22" t="s">
        <v>228</v>
      </c>
      <c r="E98" s="24" t="s">
        <v>23</v>
      </c>
      <c r="F98" s="24" t="n">
        <v>16.8</v>
      </c>
      <c r="G98" s="25"/>
      <c r="H98" s="25" t="n">
        <f aca="false">ROUNDDOWN(G98*1.234,2)</f>
        <v>0</v>
      </c>
      <c r="I98" s="25" t="n">
        <f aca="false">ROUNDDOWN(G98*F98,2)</f>
        <v>0</v>
      </c>
      <c r="J98" s="25" t="n">
        <f aca="false">ROUNDDOWN(H98*F98,2)</f>
        <v>0</v>
      </c>
    </row>
    <row r="99" customFormat="false" ht="28.35" hidden="false" customHeight="false" outlineLevel="0" collapsed="false">
      <c r="A99" s="22" t="s">
        <v>229</v>
      </c>
      <c r="B99" s="23" t="n">
        <v>23310</v>
      </c>
      <c r="C99" s="22" t="s">
        <v>129</v>
      </c>
      <c r="D99" s="22" t="s">
        <v>230</v>
      </c>
      <c r="E99" s="24" t="s">
        <v>23</v>
      </c>
      <c r="F99" s="24" t="n">
        <v>7.8</v>
      </c>
      <c r="G99" s="25"/>
      <c r="H99" s="25" t="n">
        <f aca="false">ROUNDDOWN(G99*1.234,2)</f>
        <v>0</v>
      </c>
      <c r="I99" s="25" t="n">
        <f aca="false">ROUNDDOWN(G99*F99,2)</f>
        <v>0</v>
      </c>
      <c r="J99" s="25" t="n">
        <f aca="false">ROUNDDOWN(H99*F99,2)</f>
        <v>0</v>
      </c>
    </row>
    <row r="100" customFormat="false" ht="28.35" hidden="false" customHeight="false" outlineLevel="0" collapsed="false">
      <c r="A100" s="22" t="s">
        <v>231</v>
      </c>
      <c r="B100" s="23" t="s">
        <v>232</v>
      </c>
      <c r="C100" s="22" t="s">
        <v>30</v>
      </c>
      <c r="D100" s="22" t="s">
        <v>233</v>
      </c>
      <c r="E100" s="24" t="s">
        <v>23</v>
      </c>
      <c r="F100" s="24" t="n">
        <v>18.96</v>
      </c>
      <c r="G100" s="25"/>
      <c r="H100" s="25" t="n">
        <f aca="false">ROUNDDOWN(G100*1.234,2)</f>
        <v>0</v>
      </c>
      <c r="I100" s="25" t="n">
        <f aca="false">ROUNDDOWN(G100*F100,2)</f>
        <v>0</v>
      </c>
      <c r="J100" s="25" t="n">
        <f aca="false">ROUNDDOWN(H100*F100,2)</f>
        <v>0</v>
      </c>
    </row>
    <row r="101" customFormat="false" ht="24" hidden="false" customHeight="true" outlineLevel="0" collapsed="false">
      <c r="A101" s="22" t="s">
        <v>234</v>
      </c>
      <c r="B101" s="23" t="s">
        <v>235</v>
      </c>
      <c r="C101" s="22" t="s">
        <v>30</v>
      </c>
      <c r="D101" s="22" t="s">
        <v>236</v>
      </c>
      <c r="E101" s="24" t="s">
        <v>23</v>
      </c>
      <c r="F101" s="24" t="n">
        <v>0.9</v>
      </c>
      <c r="G101" s="25"/>
      <c r="H101" s="25" t="n">
        <f aca="false">ROUNDDOWN(G101*1.234,2)</f>
        <v>0</v>
      </c>
      <c r="I101" s="25" t="n">
        <f aca="false">ROUNDDOWN(G101*F101,2)</f>
        <v>0</v>
      </c>
      <c r="J101" s="25" t="n">
        <f aca="false">ROUNDDOWN(H101*F101,2)</f>
        <v>0</v>
      </c>
    </row>
    <row r="102" customFormat="false" ht="24" hidden="false" customHeight="true" outlineLevel="0" collapsed="false">
      <c r="A102" s="19" t="n">
        <v>17</v>
      </c>
      <c r="B102" s="19"/>
      <c r="C102" s="19"/>
      <c r="D102" s="19" t="s">
        <v>237</v>
      </c>
      <c r="E102" s="27"/>
      <c r="F102" s="27"/>
      <c r="G102" s="28"/>
      <c r="H102" s="28"/>
      <c r="I102" s="28" t="n">
        <f aca="false">SUM(I103:I103)</f>
        <v>0</v>
      </c>
      <c r="J102" s="28" t="n">
        <f aca="false">SUM(J103:J103)</f>
        <v>0</v>
      </c>
    </row>
    <row r="103" customFormat="false" ht="15" hidden="false" customHeight="false" outlineLevel="0" collapsed="false">
      <c r="A103" s="22" t="s">
        <v>238</v>
      </c>
      <c r="B103" s="23" t="s">
        <v>239</v>
      </c>
      <c r="C103" s="22" t="s">
        <v>21</v>
      </c>
      <c r="D103" s="22" t="s">
        <v>240</v>
      </c>
      <c r="E103" s="24" t="s">
        <v>32</v>
      </c>
      <c r="F103" s="24" t="n">
        <v>1</v>
      </c>
      <c r="G103" s="25"/>
      <c r="H103" s="25" t="n">
        <f aca="false">ROUNDDOWN(G103*1.234,2)</f>
        <v>0</v>
      </c>
      <c r="I103" s="25" t="n">
        <f aca="false">ROUNDDOWN(G103*F103,2)</f>
        <v>0</v>
      </c>
      <c r="J103" s="25" t="n">
        <f aca="false">ROUNDDOWN(H103*F103,2)</f>
        <v>0</v>
      </c>
    </row>
    <row r="104" customFormat="false" ht="24" hidden="false" customHeight="true" outlineLevel="0" collapsed="false">
      <c r="A104" s="19" t="n">
        <v>18</v>
      </c>
      <c r="B104" s="19"/>
      <c r="C104" s="19"/>
      <c r="D104" s="19" t="s">
        <v>241</v>
      </c>
      <c r="E104" s="27"/>
      <c r="F104" s="27"/>
      <c r="G104" s="28"/>
      <c r="H104" s="28"/>
      <c r="I104" s="28" t="n">
        <f aca="false">SUM(I105:I113)</f>
        <v>0</v>
      </c>
      <c r="J104" s="28" t="n">
        <f aca="false">SUM(J105:J113)</f>
        <v>0</v>
      </c>
    </row>
    <row r="105" customFormat="false" ht="28.35" hidden="false" customHeight="false" outlineLevel="0" collapsed="false">
      <c r="A105" s="22" t="s">
        <v>242</v>
      </c>
      <c r="B105" s="23" t="s">
        <v>41</v>
      </c>
      <c r="C105" s="22" t="s">
        <v>30</v>
      </c>
      <c r="D105" s="22" t="s">
        <v>42</v>
      </c>
      <c r="E105" s="24" t="s">
        <v>43</v>
      </c>
      <c r="F105" s="24" t="n">
        <v>3.13</v>
      </c>
      <c r="G105" s="25"/>
      <c r="H105" s="25" t="n">
        <f aca="false">ROUNDDOWN(G105*1.234,2)</f>
        <v>0</v>
      </c>
      <c r="I105" s="25" t="n">
        <f aca="false">ROUNDDOWN(G105*F105,2)</f>
        <v>0</v>
      </c>
      <c r="J105" s="25" t="n">
        <f aca="false">ROUNDDOWN(H105*F105,2)</f>
        <v>0</v>
      </c>
    </row>
    <row r="106" customFormat="false" ht="23.1" hidden="false" customHeight="true" outlineLevel="0" collapsed="false">
      <c r="A106" s="22" t="s">
        <v>243</v>
      </c>
      <c r="B106" s="23" t="s">
        <v>58</v>
      </c>
      <c r="C106" s="22" t="s">
        <v>30</v>
      </c>
      <c r="D106" s="22" t="s">
        <v>244</v>
      </c>
      <c r="E106" s="24" t="s">
        <v>32</v>
      </c>
      <c r="F106" s="24" t="n">
        <v>3</v>
      </c>
      <c r="G106" s="25"/>
      <c r="H106" s="25" t="n">
        <f aca="false">ROUNDDOWN(G106*1.234,2)</f>
        <v>0</v>
      </c>
      <c r="I106" s="25" t="n">
        <f aca="false">ROUNDDOWN(G106*F106,2)</f>
        <v>0</v>
      </c>
      <c r="J106" s="25" t="n">
        <f aca="false">ROUNDDOWN(H106*F106,2)</f>
        <v>0</v>
      </c>
    </row>
    <row r="107" customFormat="false" ht="28.35" hidden="false" customHeight="false" outlineLevel="0" collapsed="false">
      <c r="A107" s="22" t="s">
        <v>245</v>
      </c>
      <c r="B107" s="23" t="s">
        <v>61</v>
      </c>
      <c r="C107" s="22" t="s">
        <v>30</v>
      </c>
      <c r="D107" s="22" t="s">
        <v>62</v>
      </c>
      <c r="E107" s="24" t="s">
        <v>63</v>
      </c>
      <c r="F107" s="24" t="n">
        <v>15</v>
      </c>
      <c r="G107" s="25"/>
      <c r="H107" s="25" t="n">
        <f aca="false">ROUNDDOWN(G107*1.234,2)</f>
        <v>0</v>
      </c>
      <c r="I107" s="25" t="n">
        <f aca="false">ROUNDDOWN(G107*F107,2)</f>
        <v>0</v>
      </c>
      <c r="J107" s="25" t="n">
        <f aca="false">ROUNDDOWN(H107*F107,2)</f>
        <v>0</v>
      </c>
    </row>
    <row r="108" customFormat="false" ht="28.35" hidden="false" customHeight="false" outlineLevel="0" collapsed="false">
      <c r="A108" s="22" t="s">
        <v>246</v>
      </c>
      <c r="B108" s="23" t="s">
        <v>247</v>
      </c>
      <c r="C108" s="22" t="s">
        <v>30</v>
      </c>
      <c r="D108" s="22" t="s">
        <v>248</v>
      </c>
      <c r="E108" s="24" t="s">
        <v>32</v>
      </c>
      <c r="F108" s="24" t="n">
        <v>2</v>
      </c>
      <c r="G108" s="25"/>
      <c r="H108" s="25" t="n">
        <f aca="false">ROUNDDOWN(G108*1.234,2)</f>
        <v>0</v>
      </c>
      <c r="I108" s="25" t="n">
        <f aca="false">ROUNDDOWN(G108*F108,2)</f>
        <v>0</v>
      </c>
      <c r="J108" s="25" t="n">
        <f aca="false">ROUNDDOWN(H108*F108,2)</f>
        <v>0</v>
      </c>
    </row>
    <row r="109" customFormat="false" ht="24" hidden="false" customHeight="true" outlineLevel="0" collapsed="false">
      <c r="A109" s="22" t="s">
        <v>249</v>
      </c>
      <c r="B109" s="23" t="s">
        <v>250</v>
      </c>
      <c r="C109" s="22" t="s">
        <v>30</v>
      </c>
      <c r="D109" s="22" t="s">
        <v>251</v>
      </c>
      <c r="E109" s="24" t="s">
        <v>32</v>
      </c>
      <c r="F109" s="24" t="n">
        <v>2</v>
      </c>
      <c r="G109" s="25"/>
      <c r="H109" s="25" t="n">
        <f aca="false">ROUNDDOWN(G109*1.234,2)</f>
        <v>0</v>
      </c>
      <c r="I109" s="25" t="n">
        <f aca="false">ROUNDDOWN(G109*F109,2)</f>
        <v>0</v>
      </c>
      <c r="J109" s="25" t="n">
        <f aca="false">ROUNDDOWN(H109*F109,2)</f>
        <v>0</v>
      </c>
    </row>
    <row r="110" customFormat="false" ht="24" hidden="false" customHeight="true" outlineLevel="0" collapsed="false">
      <c r="A110" s="22" t="s">
        <v>252</v>
      </c>
      <c r="B110" s="23" t="s">
        <v>253</v>
      </c>
      <c r="C110" s="22" t="s">
        <v>30</v>
      </c>
      <c r="D110" s="22" t="s">
        <v>254</v>
      </c>
      <c r="E110" s="24" t="s">
        <v>32</v>
      </c>
      <c r="F110" s="24" t="n">
        <v>8</v>
      </c>
      <c r="G110" s="25"/>
      <c r="H110" s="25" t="n">
        <f aca="false">ROUNDDOWN(G110*1.234,2)</f>
        <v>0</v>
      </c>
      <c r="I110" s="25" t="n">
        <f aca="false">ROUNDDOWN(G110*F110,2)</f>
        <v>0</v>
      </c>
      <c r="J110" s="25" t="n">
        <f aca="false">ROUNDDOWN(H110*F110,2)</f>
        <v>0</v>
      </c>
    </row>
    <row r="111" customFormat="false" ht="24" hidden="false" customHeight="true" outlineLevel="0" collapsed="false">
      <c r="A111" s="22" t="s">
        <v>255</v>
      </c>
      <c r="B111" s="23" t="s">
        <v>53</v>
      </c>
      <c r="C111" s="22" t="s">
        <v>30</v>
      </c>
      <c r="D111" s="22" t="s">
        <v>54</v>
      </c>
      <c r="E111" s="24" t="s">
        <v>23</v>
      </c>
      <c r="F111" s="24" t="n">
        <v>0.59</v>
      </c>
      <c r="G111" s="25"/>
      <c r="H111" s="25" t="n">
        <f aca="false">ROUNDDOWN(G111*1.234,2)</f>
        <v>0</v>
      </c>
      <c r="I111" s="25" t="n">
        <f aca="false">ROUNDDOWN(G111*F111,2)</f>
        <v>0</v>
      </c>
      <c r="J111" s="25" t="n">
        <f aca="false">ROUNDDOWN(H111*F111,2)</f>
        <v>0</v>
      </c>
    </row>
    <row r="112" customFormat="false" ht="24" hidden="false" customHeight="true" outlineLevel="0" collapsed="false">
      <c r="A112" s="22" t="s">
        <v>256</v>
      </c>
      <c r="B112" s="23" t="s">
        <v>257</v>
      </c>
      <c r="C112" s="22" t="s">
        <v>30</v>
      </c>
      <c r="D112" s="22" t="s">
        <v>258</v>
      </c>
      <c r="E112" s="24" t="s">
        <v>32</v>
      </c>
      <c r="F112" s="24" t="n">
        <v>4</v>
      </c>
      <c r="G112" s="25"/>
      <c r="H112" s="25" t="n">
        <f aca="false">ROUNDDOWN(G112*1.234,2)</f>
        <v>0</v>
      </c>
      <c r="I112" s="25" t="n">
        <f aca="false">ROUNDDOWN(G112*F112,2)</f>
        <v>0</v>
      </c>
      <c r="J112" s="25" t="n">
        <f aca="false">ROUNDDOWN(H112*F112,2)</f>
        <v>0</v>
      </c>
    </row>
    <row r="113" customFormat="false" ht="41.75" hidden="false" customHeight="false" outlineLevel="0" collapsed="false">
      <c r="A113" s="22" t="s">
        <v>259</v>
      </c>
      <c r="B113" s="23" t="s">
        <v>260</v>
      </c>
      <c r="C113" s="22" t="s">
        <v>30</v>
      </c>
      <c r="D113" s="22" t="s">
        <v>261</v>
      </c>
      <c r="E113" s="24" t="s">
        <v>23</v>
      </c>
      <c r="F113" s="24" t="n">
        <v>4.84</v>
      </c>
      <c r="G113" s="25"/>
      <c r="H113" s="25" t="n">
        <f aca="false">ROUNDDOWN(G113*1.234,2)</f>
        <v>0</v>
      </c>
      <c r="I113" s="25" t="n">
        <f aca="false">ROUNDDOWN(G113*F113,2)</f>
        <v>0</v>
      </c>
      <c r="J113" s="25" t="n">
        <f aca="false">ROUNDDOWN(H113*F113,2)</f>
        <v>0</v>
      </c>
    </row>
    <row r="114" customFormat="false" ht="24" hidden="false" customHeight="true" outlineLevel="0" collapsed="false">
      <c r="A114" s="19" t="n">
        <v>19</v>
      </c>
      <c r="B114" s="19"/>
      <c r="C114" s="19"/>
      <c r="D114" s="19" t="s">
        <v>262</v>
      </c>
      <c r="E114" s="27"/>
      <c r="F114" s="27"/>
      <c r="G114" s="28"/>
      <c r="H114" s="28"/>
      <c r="I114" s="28" t="n">
        <f aca="false">SUM(I115:I116)</f>
        <v>0</v>
      </c>
      <c r="J114" s="28" t="n">
        <f aca="false">SUM(J115:J116)</f>
        <v>0</v>
      </c>
    </row>
    <row r="115" customFormat="false" ht="28.35" hidden="false" customHeight="false" outlineLevel="0" collapsed="false">
      <c r="A115" s="22" t="s">
        <v>263</v>
      </c>
      <c r="B115" s="23" t="s">
        <v>77</v>
      </c>
      <c r="C115" s="22" t="s">
        <v>30</v>
      </c>
      <c r="D115" s="22" t="s">
        <v>78</v>
      </c>
      <c r="E115" s="24" t="s">
        <v>43</v>
      </c>
      <c r="F115" s="24" t="n">
        <v>0.6</v>
      </c>
      <c r="G115" s="25"/>
      <c r="H115" s="25" t="n">
        <f aca="false">ROUNDDOWN(G115*1.234,2)</f>
        <v>0</v>
      </c>
      <c r="I115" s="25" t="n">
        <f aca="false">ROUNDDOWN(G115*F115,2)</f>
        <v>0</v>
      </c>
      <c r="J115" s="25" t="n">
        <f aca="false">ROUNDDOWN(H115*F115,2)</f>
        <v>0</v>
      </c>
    </row>
    <row r="116" customFormat="false" ht="28.35" hidden="false" customHeight="false" outlineLevel="0" collapsed="false">
      <c r="A116" s="22" t="s">
        <v>264</v>
      </c>
      <c r="B116" s="23" t="s">
        <v>80</v>
      </c>
      <c r="C116" s="22" t="s">
        <v>30</v>
      </c>
      <c r="D116" s="22" t="s">
        <v>81</v>
      </c>
      <c r="E116" s="24" t="s">
        <v>43</v>
      </c>
      <c r="F116" s="24" t="n">
        <v>0.78</v>
      </c>
      <c r="G116" s="25"/>
      <c r="H116" s="25" t="n">
        <f aca="false">ROUNDDOWN(G116*1.234,2)</f>
        <v>0</v>
      </c>
      <c r="I116" s="25" t="n">
        <f aca="false">ROUNDDOWN(G116*F116,2)</f>
        <v>0</v>
      </c>
      <c r="J116" s="25" t="n">
        <f aca="false">ROUNDDOWN(H116*F116,2)</f>
        <v>0</v>
      </c>
    </row>
    <row r="117" customFormat="false" ht="24" hidden="false" customHeight="true" outlineLevel="0" collapsed="false">
      <c r="A117" s="19" t="n">
        <v>20</v>
      </c>
      <c r="B117" s="19"/>
      <c r="C117" s="19"/>
      <c r="D117" s="19" t="s">
        <v>82</v>
      </c>
      <c r="E117" s="27"/>
      <c r="F117" s="27"/>
      <c r="G117" s="28"/>
      <c r="H117" s="28"/>
      <c r="I117" s="28" t="n">
        <f aca="false">SUM(I118:I123)</f>
        <v>0</v>
      </c>
      <c r="J117" s="28" t="n">
        <f aca="false">SUM(J118:J123)</f>
        <v>0</v>
      </c>
    </row>
    <row r="118" customFormat="false" ht="28.35" hidden="false" customHeight="false" outlineLevel="0" collapsed="false">
      <c r="A118" s="22" t="s">
        <v>265</v>
      </c>
      <c r="B118" s="23" t="s">
        <v>266</v>
      </c>
      <c r="C118" s="22" t="s">
        <v>30</v>
      </c>
      <c r="D118" s="22" t="s">
        <v>267</v>
      </c>
      <c r="E118" s="24" t="s">
        <v>63</v>
      </c>
      <c r="F118" s="24" t="n">
        <v>25</v>
      </c>
      <c r="G118" s="25"/>
      <c r="H118" s="25" t="n">
        <f aca="false">ROUNDDOWN(G118*1.234,2)</f>
        <v>0</v>
      </c>
      <c r="I118" s="25" t="n">
        <f aca="false">ROUNDDOWN(G118*F118,2)</f>
        <v>0</v>
      </c>
      <c r="J118" s="25" t="n">
        <f aca="false">ROUNDDOWN(H118*F118,2)</f>
        <v>0</v>
      </c>
    </row>
    <row r="119" customFormat="false" ht="24" hidden="false" customHeight="true" outlineLevel="0" collapsed="false">
      <c r="A119" s="22" t="s">
        <v>268</v>
      </c>
      <c r="B119" s="23" t="s">
        <v>87</v>
      </c>
      <c r="C119" s="22" t="s">
        <v>30</v>
      </c>
      <c r="D119" s="22" t="s">
        <v>88</v>
      </c>
      <c r="E119" s="24" t="s">
        <v>43</v>
      </c>
      <c r="F119" s="24" t="n">
        <v>0.06</v>
      </c>
      <c r="G119" s="25"/>
      <c r="H119" s="25" t="n">
        <f aca="false">ROUNDDOWN(G119*1.234,2)</f>
        <v>0</v>
      </c>
      <c r="I119" s="25" t="n">
        <f aca="false">ROUNDDOWN(G119*F119,2)</f>
        <v>0</v>
      </c>
      <c r="J119" s="25" t="n">
        <f aca="false">ROUNDDOWN(H119*F119,2)</f>
        <v>0</v>
      </c>
    </row>
    <row r="120" customFormat="false" ht="24" hidden="false" customHeight="true" outlineLevel="0" collapsed="false">
      <c r="A120" s="22" t="s">
        <v>269</v>
      </c>
      <c r="B120" s="23" t="s">
        <v>90</v>
      </c>
      <c r="C120" s="22" t="s">
        <v>30</v>
      </c>
      <c r="D120" s="22" t="s">
        <v>91</v>
      </c>
      <c r="E120" s="24" t="s">
        <v>43</v>
      </c>
      <c r="F120" s="24" t="n">
        <v>0.6</v>
      </c>
      <c r="G120" s="25"/>
      <c r="H120" s="25" t="n">
        <f aca="false">ROUNDDOWN(G120*1.234,2)</f>
        <v>0</v>
      </c>
      <c r="I120" s="25" t="n">
        <f aca="false">ROUNDDOWN(G120*F120,2)</f>
        <v>0</v>
      </c>
      <c r="J120" s="25" t="n">
        <f aca="false">ROUNDDOWN(H120*F120,2)</f>
        <v>0</v>
      </c>
    </row>
    <row r="121" customFormat="false" ht="28.35" hidden="false" customHeight="false" outlineLevel="0" collapsed="false">
      <c r="A121" s="22" t="s">
        <v>270</v>
      </c>
      <c r="B121" s="23" t="s">
        <v>93</v>
      </c>
      <c r="C121" s="22" t="s">
        <v>30</v>
      </c>
      <c r="D121" s="22" t="s">
        <v>271</v>
      </c>
      <c r="E121" s="24" t="s">
        <v>43</v>
      </c>
      <c r="F121" s="24" t="n">
        <v>0.6</v>
      </c>
      <c r="G121" s="25"/>
      <c r="H121" s="25" t="n">
        <f aca="false">ROUNDDOWN(G121*1.234,2)</f>
        <v>0</v>
      </c>
      <c r="I121" s="25" t="n">
        <f aca="false">ROUNDDOWN(G121*F121,2)</f>
        <v>0</v>
      </c>
      <c r="J121" s="25" t="n">
        <f aca="false">ROUNDDOWN(H121*F121,2)</f>
        <v>0</v>
      </c>
    </row>
    <row r="122" customFormat="false" ht="28.35" hidden="false" customHeight="false" outlineLevel="0" collapsed="false">
      <c r="A122" s="22" t="s">
        <v>272</v>
      </c>
      <c r="B122" s="23" t="s">
        <v>96</v>
      </c>
      <c r="C122" s="22" t="s">
        <v>30</v>
      </c>
      <c r="D122" s="22" t="s">
        <v>97</v>
      </c>
      <c r="E122" s="24" t="s">
        <v>98</v>
      </c>
      <c r="F122" s="24" t="n">
        <v>38.6</v>
      </c>
      <c r="G122" s="25"/>
      <c r="H122" s="25" t="n">
        <f aca="false">ROUNDDOWN(G122*1.234,2)</f>
        <v>0</v>
      </c>
      <c r="I122" s="25" t="n">
        <f aca="false">ROUNDDOWN(G122*F122,2)</f>
        <v>0</v>
      </c>
      <c r="J122" s="25" t="n">
        <f aca="false">ROUNDDOWN(H122*F122,2)</f>
        <v>0</v>
      </c>
    </row>
    <row r="123" customFormat="false" ht="28.35" hidden="false" customHeight="false" outlineLevel="0" collapsed="false">
      <c r="A123" s="22" t="s">
        <v>273</v>
      </c>
      <c r="B123" s="23" t="s">
        <v>100</v>
      </c>
      <c r="C123" s="22" t="s">
        <v>30</v>
      </c>
      <c r="D123" s="22" t="s">
        <v>101</v>
      </c>
      <c r="E123" s="24" t="s">
        <v>98</v>
      </c>
      <c r="F123" s="24" t="n">
        <v>10.46</v>
      </c>
      <c r="G123" s="25"/>
      <c r="H123" s="25" t="n">
        <f aca="false">ROUNDDOWN(G123*1.234,2)</f>
        <v>0</v>
      </c>
      <c r="I123" s="25" t="n">
        <f aca="false">ROUNDDOWN(G123*F123,2)</f>
        <v>0</v>
      </c>
      <c r="J123" s="25" t="n">
        <f aca="false">ROUNDDOWN(H123*F123,2)</f>
        <v>0</v>
      </c>
    </row>
    <row r="124" customFormat="false" ht="24" hidden="false" customHeight="true" outlineLevel="0" collapsed="false">
      <c r="A124" s="19" t="n">
        <v>21</v>
      </c>
      <c r="B124" s="19"/>
      <c r="C124" s="19"/>
      <c r="D124" s="19" t="s">
        <v>102</v>
      </c>
      <c r="E124" s="27"/>
      <c r="F124" s="27"/>
      <c r="G124" s="28"/>
      <c r="H124" s="28"/>
      <c r="I124" s="28" t="n">
        <f aca="false">SUM(I125:I127)</f>
        <v>0</v>
      </c>
      <c r="J124" s="28" t="n">
        <f aca="false">SUM(J125:J127)</f>
        <v>0</v>
      </c>
    </row>
    <row r="125" customFormat="false" ht="28.35" hidden="false" customHeight="false" outlineLevel="0" collapsed="false">
      <c r="A125" s="22" t="s">
        <v>274</v>
      </c>
      <c r="B125" s="23" t="s">
        <v>104</v>
      </c>
      <c r="C125" s="22" t="s">
        <v>30</v>
      </c>
      <c r="D125" s="22" t="s">
        <v>105</v>
      </c>
      <c r="E125" s="24" t="s">
        <v>43</v>
      </c>
      <c r="F125" s="24" t="n">
        <v>0.2</v>
      </c>
      <c r="G125" s="25"/>
      <c r="H125" s="25" t="n">
        <f aca="false">ROUNDDOWN(G125*1.234,2)</f>
        <v>0</v>
      </c>
      <c r="I125" s="25" t="n">
        <f aca="false">ROUNDDOWN(G125*F125,2)</f>
        <v>0</v>
      </c>
      <c r="J125" s="25" t="n">
        <f aca="false">ROUNDDOWN(H125*F125,2)</f>
        <v>0</v>
      </c>
    </row>
    <row r="126" customFormat="false" ht="28.35" hidden="false" customHeight="false" outlineLevel="0" collapsed="false">
      <c r="A126" s="22" t="s">
        <v>275</v>
      </c>
      <c r="B126" s="23" t="s">
        <v>107</v>
      </c>
      <c r="C126" s="22" t="s">
        <v>35</v>
      </c>
      <c r="D126" s="22" t="s">
        <v>108</v>
      </c>
      <c r="E126" s="24" t="s">
        <v>23</v>
      </c>
      <c r="F126" s="24" t="n">
        <v>10.09</v>
      </c>
      <c r="G126" s="25"/>
      <c r="H126" s="25" t="n">
        <f aca="false">ROUNDDOWN(G126*1.234,2)</f>
        <v>0</v>
      </c>
      <c r="I126" s="25" t="n">
        <f aca="false">ROUNDDOWN(G126*F126,2)</f>
        <v>0</v>
      </c>
      <c r="J126" s="25" t="n">
        <f aca="false">ROUNDDOWN(H126*F126,2)</f>
        <v>0</v>
      </c>
    </row>
    <row r="127" customFormat="false" ht="24" hidden="false" customHeight="true" outlineLevel="0" collapsed="false">
      <c r="A127" s="22" t="s">
        <v>276</v>
      </c>
      <c r="B127" s="23" t="s">
        <v>110</v>
      </c>
      <c r="C127" s="22" t="s">
        <v>30</v>
      </c>
      <c r="D127" s="22" t="s">
        <v>111</v>
      </c>
      <c r="E127" s="24" t="s">
        <v>23</v>
      </c>
      <c r="F127" s="24" t="n">
        <v>15.47</v>
      </c>
      <c r="G127" s="25"/>
      <c r="H127" s="25" t="n">
        <f aca="false">ROUNDDOWN(G127*1.234,2)</f>
        <v>0</v>
      </c>
      <c r="I127" s="25" t="n">
        <f aca="false">ROUNDDOWN(G127*F127,2)</f>
        <v>0</v>
      </c>
      <c r="J127" s="25" t="n">
        <f aca="false">ROUNDDOWN(H127*F127,2)</f>
        <v>0</v>
      </c>
    </row>
    <row r="128" customFormat="false" ht="24" hidden="false" customHeight="true" outlineLevel="0" collapsed="false">
      <c r="A128" s="19" t="n">
        <v>22</v>
      </c>
      <c r="B128" s="19"/>
      <c r="C128" s="19"/>
      <c r="D128" s="19" t="s">
        <v>277</v>
      </c>
      <c r="E128" s="27"/>
      <c r="F128" s="27"/>
      <c r="G128" s="28"/>
      <c r="H128" s="28"/>
      <c r="I128" s="28" t="n">
        <f aca="false">SUM(I129:I139)</f>
        <v>0</v>
      </c>
      <c r="J128" s="28" t="n">
        <f aca="false">SUM(J129:J139)</f>
        <v>0</v>
      </c>
    </row>
    <row r="129" customFormat="false" ht="24" hidden="false" customHeight="true" outlineLevel="0" collapsed="false">
      <c r="A129" s="22" t="s">
        <v>278</v>
      </c>
      <c r="B129" s="23" t="s">
        <v>90</v>
      </c>
      <c r="C129" s="22" t="s">
        <v>30</v>
      </c>
      <c r="D129" s="22" t="s">
        <v>91</v>
      </c>
      <c r="E129" s="24" t="s">
        <v>43</v>
      </c>
      <c r="F129" s="24" t="n">
        <v>1.02</v>
      </c>
      <c r="G129" s="25"/>
      <c r="H129" s="25" t="n">
        <f aca="false">ROUNDDOWN(G129*1.234,2)</f>
        <v>0</v>
      </c>
      <c r="I129" s="25" t="n">
        <f aca="false">ROUNDDOWN(G129*F129,2)</f>
        <v>0</v>
      </c>
      <c r="J129" s="25" t="n">
        <f aca="false">ROUNDDOWN(H129*F129,2)</f>
        <v>0</v>
      </c>
    </row>
    <row r="130" customFormat="false" ht="28.35" hidden="false" customHeight="false" outlineLevel="0" collapsed="false">
      <c r="A130" s="22" t="s">
        <v>279</v>
      </c>
      <c r="B130" s="23" t="s">
        <v>280</v>
      </c>
      <c r="C130" s="22" t="s">
        <v>30</v>
      </c>
      <c r="D130" s="22" t="s">
        <v>281</v>
      </c>
      <c r="E130" s="24" t="s">
        <v>43</v>
      </c>
      <c r="F130" s="24" t="n">
        <v>1.02</v>
      </c>
      <c r="G130" s="25"/>
      <c r="H130" s="25" t="n">
        <f aca="false">ROUNDDOWN(G130*1.234,2)</f>
        <v>0</v>
      </c>
      <c r="I130" s="25" t="n">
        <f aca="false">ROUNDDOWN(G130*F130,2)</f>
        <v>0</v>
      </c>
      <c r="J130" s="25" t="n">
        <f aca="false">ROUNDDOWN(H130*F130,2)</f>
        <v>0</v>
      </c>
    </row>
    <row r="131" customFormat="false" ht="28.35" hidden="false" customHeight="false" outlineLevel="0" collapsed="false">
      <c r="A131" s="22" t="s">
        <v>282</v>
      </c>
      <c r="B131" s="23" t="s">
        <v>96</v>
      </c>
      <c r="C131" s="22" t="s">
        <v>30</v>
      </c>
      <c r="D131" s="22" t="s">
        <v>97</v>
      </c>
      <c r="E131" s="24" t="s">
        <v>98</v>
      </c>
      <c r="F131" s="24" t="n">
        <v>86.38</v>
      </c>
      <c r="G131" s="25"/>
      <c r="H131" s="25" t="n">
        <f aca="false">ROUNDDOWN(G131*1.234,2)</f>
        <v>0</v>
      </c>
      <c r="I131" s="25" t="n">
        <f aca="false">ROUNDDOWN(G131*F131,2)</f>
        <v>0</v>
      </c>
      <c r="J131" s="25" t="n">
        <f aca="false">ROUNDDOWN(H131*F131,2)</f>
        <v>0</v>
      </c>
    </row>
    <row r="132" customFormat="false" ht="28.35" hidden="false" customHeight="false" outlineLevel="0" collapsed="false">
      <c r="A132" s="22" t="s">
        <v>283</v>
      </c>
      <c r="B132" s="23" t="s">
        <v>100</v>
      </c>
      <c r="C132" s="22" t="s">
        <v>30</v>
      </c>
      <c r="D132" s="22" t="s">
        <v>101</v>
      </c>
      <c r="E132" s="24" t="s">
        <v>98</v>
      </c>
      <c r="F132" s="24" t="n">
        <v>32.97</v>
      </c>
      <c r="G132" s="25"/>
      <c r="H132" s="25" t="n">
        <f aca="false">ROUNDDOWN(G132*1.234,2)</f>
        <v>0</v>
      </c>
      <c r="I132" s="25" t="n">
        <f aca="false">ROUNDDOWN(G132*F132,2)</f>
        <v>0</v>
      </c>
      <c r="J132" s="25" t="n">
        <f aca="false">ROUNDDOWN(H132*F132,2)</f>
        <v>0</v>
      </c>
    </row>
    <row r="133" customFormat="false" ht="24" hidden="false" customHeight="true" outlineLevel="0" collapsed="false">
      <c r="A133" s="22" t="s">
        <v>284</v>
      </c>
      <c r="B133" s="23" t="s">
        <v>285</v>
      </c>
      <c r="C133" s="22" t="s">
        <v>30</v>
      </c>
      <c r="D133" s="22" t="s">
        <v>286</v>
      </c>
      <c r="E133" s="24" t="s">
        <v>23</v>
      </c>
      <c r="F133" s="24" t="n">
        <v>6.18</v>
      </c>
      <c r="G133" s="25"/>
      <c r="H133" s="25" t="n">
        <f aca="false">ROUNDDOWN(G133*1.234,2)</f>
        <v>0</v>
      </c>
      <c r="I133" s="25" t="n">
        <f aca="false">ROUNDDOWN(G133*F133,2)</f>
        <v>0</v>
      </c>
      <c r="J133" s="25" t="n">
        <f aca="false">ROUNDDOWN(H133*F133,2)</f>
        <v>0</v>
      </c>
    </row>
    <row r="134" customFormat="false" ht="28.35" hidden="false" customHeight="false" outlineLevel="0" collapsed="false">
      <c r="A134" s="22" t="s">
        <v>287</v>
      </c>
      <c r="B134" s="23" t="n">
        <v>93205</v>
      </c>
      <c r="C134" s="22" t="s">
        <v>35</v>
      </c>
      <c r="D134" s="22" t="s">
        <v>118</v>
      </c>
      <c r="E134" s="24" t="s">
        <v>63</v>
      </c>
      <c r="F134" s="24" t="n">
        <v>10.46</v>
      </c>
      <c r="G134" s="25"/>
      <c r="H134" s="25" t="n">
        <f aca="false">ROUNDDOWN(G134*1.234,2)</f>
        <v>0</v>
      </c>
      <c r="I134" s="25" t="n">
        <f aca="false">ROUNDDOWN(G134*F134,2)</f>
        <v>0</v>
      </c>
      <c r="J134" s="25" t="n">
        <f aca="false">ROUNDDOWN(H134*F134,2)</f>
        <v>0</v>
      </c>
    </row>
    <row r="135" customFormat="false" ht="41.75" hidden="false" customHeight="false" outlineLevel="0" collapsed="false">
      <c r="A135" s="22" t="s">
        <v>288</v>
      </c>
      <c r="B135" s="23" t="s">
        <v>289</v>
      </c>
      <c r="C135" s="22" t="s">
        <v>30</v>
      </c>
      <c r="D135" s="22" t="s">
        <v>290</v>
      </c>
      <c r="E135" s="24" t="s">
        <v>23</v>
      </c>
      <c r="F135" s="24" t="n">
        <v>7.12</v>
      </c>
      <c r="G135" s="25"/>
      <c r="H135" s="25" t="n">
        <f aca="false">ROUNDDOWN(G135*1.234,2)</f>
        <v>0</v>
      </c>
      <c r="I135" s="25" t="n">
        <f aca="false">ROUNDDOWN(G135*F135,2)</f>
        <v>0</v>
      </c>
      <c r="J135" s="25" t="n">
        <f aca="false">ROUNDDOWN(H135*F135,2)</f>
        <v>0</v>
      </c>
    </row>
    <row r="136" customFormat="false" ht="28.35" hidden="false" customHeight="false" outlineLevel="0" collapsed="false">
      <c r="A136" s="22" t="s">
        <v>291</v>
      </c>
      <c r="B136" s="23" t="n">
        <v>21226</v>
      </c>
      <c r="C136" s="22" t="s">
        <v>129</v>
      </c>
      <c r="D136" s="22" t="s">
        <v>130</v>
      </c>
      <c r="E136" s="24" t="s">
        <v>23</v>
      </c>
      <c r="F136" s="24" t="n">
        <v>7.12</v>
      </c>
      <c r="G136" s="25"/>
      <c r="H136" s="25" t="n">
        <f aca="false">ROUNDDOWN(G136*1.234,2)</f>
        <v>0</v>
      </c>
      <c r="I136" s="25" t="n">
        <f aca="false">ROUNDDOWN(G136*F136,2)</f>
        <v>0</v>
      </c>
      <c r="J136" s="25" t="n">
        <f aca="false">ROUNDDOWN(H136*F136,2)</f>
        <v>0</v>
      </c>
    </row>
    <row r="137" customFormat="false" ht="55.2" hidden="false" customHeight="false" outlineLevel="0" collapsed="false">
      <c r="A137" s="22" t="s">
        <v>292</v>
      </c>
      <c r="B137" s="23" t="n">
        <v>87878</v>
      </c>
      <c r="C137" s="22" t="s">
        <v>35</v>
      </c>
      <c r="D137" s="22" t="s">
        <v>116</v>
      </c>
      <c r="E137" s="24" t="s">
        <v>23</v>
      </c>
      <c r="F137" s="24" t="n">
        <v>7.12</v>
      </c>
      <c r="G137" s="25"/>
      <c r="H137" s="25" t="n">
        <f aca="false">ROUNDDOWN(G137*1.234,2)</f>
        <v>0</v>
      </c>
      <c r="I137" s="25" t="n">
        <f aca="false">ROUNDDOWN(G137*F137,2)</f>
        <v>0</v>
      </c>
      <c r="J137" s="25" t="n">
        <f aca="false">ROUNDDOWN(H137*F137,2)</f>
        <v>0</v>
      </c>
    </row>
    <row r="138" customFormat="false" ht="24" hidden="false" customHeight="true" outlineLevel="0" collapsed="false">
      <c r="A138" s="22" t="s">
        <v>293</v>
      </c>
      <c r="B138" s="23" t="s">
        <v>154</v>
      </c>
      <c r="C138" s="22" t="s">
        <v>30</v>
      </c>
      <c r="D138" s="22" t="s">
        <v>155</v>
      </c>
      <c r="E138" s="24" t="s">
        <v>23</v>
      </c>
      <c r="F138" s="24" t="n">
        <v>7.12</v>
      </c>
      <c r="G138" s="25"/>
      <c r="H138" s="25" t="n">
        <f aca="false">ROUNDDOWN(G138*1.234,2)</f>
        <v>0</v>
      </c>
      <c r="I138" s="25" t="n">
        <f aca="false">ROUNDDOWN(G138*F138,2)</f>
        <v>0</v>
      </c>
      <c r="J138" s="25" t="n">
        <f aca="false">ROUNDDOWN(H138*F138,2)</f>
        <v>0</v>
      </c>
    </row>
    <row r="139" customFormat="false" ht="24" hidden="false" customHeight="true" outlineLevel="0" collapsed="false">
      <c r="A139" s="22" t="s">
        <v>294</v>
      </c>
      <c r="B139" s="23" t="s">
        <v>150</v>
      </c>
      <c r="C139" s="22" t="s">
        <v>30</v>
      </c>
      <c r="D139" s="22" t="s">
        <v>151</v>
      </c>
      <c r="E139" s="24" t="s">
        <v>23</v>
      </c>
      <c r="F139" s="24" t="n">
        <v>7.12</v>
      </c>
      <c r="G139" s="25"/>
      <c r="H139" s="25" t="n">
        <f aca="false">ROUNDDOWN(G139*1.234,2)</f>
        <v>0</v>
      </c>
      <c r="I139" s="25" t="n">
        <f aca="false">ROUNDDOWN(G139*F139,2)</f>
        <v>0</v>
      </c>
      <c r="J139" s="25" t="n">
        <f aca="false">ROUNDDOWN(H139*F139,2)</f>
        <v>0</v>
      </c>
    </row>
    <row r="140" customFormat="false" ht="24" hidden="false" customHeight="true" outlineLevel="0" collapsed="false">
      <c r="A140" s="19" t="n">
        <v>23</v>
      </c>
      <c r="B140" s="19"/>
      <c r="C140" s="19"/>
      <c r="D140" s="19" t="s">
        <v>112</v>
      </c>
      <c r="E140" s="27"/>
      <c r="F140" s="27"/>
      <c r="G140" s="28"/>
      <c r="H140" s="28"/>
      <c r="I140" s="28" t="n">
        <f aca="false">SUM(I141:I146)</f>
        <v>0</v>
      </c>
      <c r="J140" s="28" t="n">
        <f aca="false">SUM(J141:J146)</f>
        <v>0</v>
      </c>
    </row>
    <row r="141" customFormat="false" ht="68.65" hidden="false" customHeight="false" outlineLevel="0" collapsed="false">
      <c r="A141" s="22" t="s">
        <v>295</v>
      </c>
      <c r="B141" s="23" t="n">
        <v>87491</v>
      </c>
      <c r="C141" s="22" t="s">
        <v>35</v>
      </c>
      <c r="D141" s="22" t="s">
        <v>114</v>
      </c>
      <c r="E141" s="24" t="s">
        <v>23</v>
      </c>
      <c r="F141" s="24" t="n">
        <v>32.48</v>
      </c>
      <c r="G141" s="25"/>
      <c r="H141" s="25" t="n">
        <f aca="false">ROUNDDOWN(G141*1.234,2)</f>
        <v>0</v>
      </c>
      <c r="I141" s="25" t="n">
        <f aca="false">ROUNDDOWN(G141*F141,2)</f>
        <v>0</v>
      </c>
      <c r="J141" s="25" t="n">
        <f aca="false">ROUNDDOWN(H141*F141,2)</f>
        <v>0</v>
      </c>
    </row>
    <row r="142" customFormat="false" ht="55.2" hidden="false" customHeight="false" outlineLevel="0" collapsed="false">
      <c r="A142" s="22" t="s">
        <v>296</v>
      </c>
      <c r="B142" s="23" t="n">
        <v>87878</v>
      </c>
      <c r="C142" s="22" t="s">
        <v>35</v>
      </c>
      <c r="D142" s="22" t="s">
        <v>116</v>
      </c>
      <c r="E142" s="24" t="s">
        <v>23</v>
      </c>
      <c r="F142" s="24" t="n">
        <v>75</v>
      </c>
      <c r="G142" s="25"/>
      <c r="H142" s="25" t="n">
        <f aca="false">ROUNDDOWN(G142*1.234,2)</f>
        <v>0</v>
      </c>
      <c r="I142" s="25" t="n">
        <f aca="false">ROUNDDOWN(G142*F142,2)</f>
        <v>0</v>
      </c>
      <c r="J142" s="25" t="n">
        <f aca="false">ROUNDDOWN(H142*F142,2)</f>
        <v>0</v>
      </c>
    </row>
    <row r="143" customFormat="false" ht="82.05" hidden="false" customHeight="false" outlineLevel="0" collapsed="false">
      <c r="A143" s="22" t="s">
        <v>297</v>
      </c>
      <c r="B143" s="23" t="n">
        <v>87553</v>
      </c>
      <c r="C143" s="22" t="s">
        <v>35</v>
      </c>
      <c r="D143" s="22" t="s">
        <v>120</v>
      </c>
      <c r="E143" s="24" t="s">
        <v>23</v>
      </c>
      <c r="F143" s="24" t="n">
        <v>75</v>
      </c>
      <c r="G143" s="25"/>
      <c r="H143" s="25" t="n">
        <f aca="false">ROUNDDOWN(G143*1.234,2)</f>
        <v>0</v>
      </c>
      <c r="I143" s="25" t="n">
        <f aca="false">ROUNDDOWN(G143*F143,2)</f>
        <v>0</v>
      </c>
      <c r="J143" s="25" t="n">
        <f aca="false">ROUNDDOWN(H143*F143,2)</f>
        <v>0</v>
      </c>
    </row>
    <row r="144" customFormat="false" ht="68.65" hidden="false" customHeight="false" outlineLevel="0" collapsed="false">
      <c r="A144" s="22" t="s">
        <v>298</v>
      </c>
      <c r="B144" s="23" t="n">
        <v>93393</v>
      </c>
      <c r="C144" s="22" t="s">
        <v>35</v>
      </c>
      <c r="D144" s="22" t="s">
        <v>122</v>
      </c>
      <c r="E144" s="24" t="s">
        <v>23</v>
      </c>
      <c r="F144" s="24" t="n">
        <v>47.88</v>
      </c>
      <c r="G144" s="25"/>
      <c r="H144" s="25" t="n">
        <f aca="false">ROUNDDOWN(G144*1.234,2)</f>
        <v>0</v>
      </c>
      <c r="I144" s="25" t="n">
        <f aca="false">ROUNDDOWN(G144*F144,2)</f>
        <v>0</v>
      </c>
      <c r="J144" s="25" t="n">
        <f aca="false">ROUNDDOWN(H144*F144,2)</f>
        <v>0</v>
      </c>
    </row>
    <row r="145" customFormat="false" ht="28.35" hidden="false" customHeight="false" outlineLevel="0" collapsed="false">
      <c r="A145" s="22" t="s">
        <v>299</v>
      </c>
      <c r="B145" s="23" t="n">
        <v>88493</v>
      </c>
      <c r="C145" s="22" t="s">
        <v>35</v>
      </c>
      <c r="D145" s="22" t="s">
        <v>124</v>
      </c>
      <c r="E145" s="24" t="s">
        <v>23</v>
      </c>
      <c r="F145" s="24" t="n">
        <v>10.24</v>
      </c>
      <c r="G145" s="25"/>
      <c r="H145" s="25" t="n">
        <f aca="false">ROUNDDOWN(G145*1.234,2)</f>
        <v>0</v>
      </c>
      <c r="I145" s="25" t="n">
        <f aca="false">ROUNDDOWN(G145*F145,2)</f>
        <v>0</v>
      </c>
      <c r="J145" s="25" t="n">
        <f aca="false">ROUNDDOWN(H145*F145,2)</f>
        <v>0</v>
      </c>
    </row>
    <row r="146" customFormat="false" ht="28.35" hidden="false" customHeight="false" outlineLevel="0" collapsed="false">
      <c r="A146" s="22" t="s">
        <v>300</v>
      </c>
      <c r="B146" s="22" t="s">
        <v>69</v>
      </c>
      <c r="C146" s="22" t="s">
        <v>30</v>
      </c>
      <c r="D146" s="22" t="s">
        <v>70</v>
      </c>
      <c r="E146" s="24" t="s">
        <v>23</v>
      </c>
      <c r="F146" s="24" t="n">
        <v>10.04</v>
      </c>
      <c r="G146" s="25"/>
      <c r="H146" s="25" t="n">
        <f aca="false">ROUNDDOWN(G146*1.234,2)</f>
        <v>0</v>
      </c>
      <c r="I146" s="25" t="n">
        <f aca="false">ROUNDDOWN(G146*F146,2)</f>
        <v>0</v>
      </c>
      <c r="J146" s="25" t="n">
        <f aca="false">ROUNDDOWN(H146*F146,2)</f>
        <v>0</v>
      </c>
    </row>
    <row r="147" customFormat="false" ht="15" hidden="false" customHeight="false" outlineLevel="0" collapsed="false">
      <c r="A147" s="19" t="n">
        <v>24</v>
      </c>
      <c r="B147" s="30"/>
      <c r="C147" s="19"/>
      <c r="D147" s="19" t="s">
        <v>127</v>
      </c>
      <c r="E147" s="27"/>
      <c r="F147" s="27"/>
      <c r="G147" s="28"/>
      <c r="H147" s="28"/>
      <c r="I147" s="28" t="n">
        <f aca="false">SUM(I148:I154)</f>
        <v>0</v>
      </c>
      <c r="J147" s="28" t="n">
        <f aca="false">SUM(J148:J154)</f>
        <v>0</v>
      </c>
    </row>
    <row r="148" customFormat="false" ht="28.35" hidden="false" customHeight="false" outlineLevel="0" collapsed="false">
      <c r="A148" s="22" t="s">
        <v>301</v>
      </c>
      <c r="B148" s="23" t="s">
        <v>137</v>
      </c>
      <c r="C148" s="22" t="s">
        <v>30</v>
      </c>
      <c r="D148" s="22" t="s">
        <v>138</v>
      </c>
      <c r="E148" s="24" t="s">
        <v>43</v>
      </c>
      <c r="F148" s="24" t="n">
        <v>0.06</v>
      </c>
      <c r="G148" s="25"/>
      <c r="H148" s="25" t="n">
        <f aca="false">ROUNDDOWN(G148*1.234,2)</f>
        <v>0</v>
      </c>
      <c r="I148" s="25" t="n">
        <f aca="false">ROUNDDOWN(G148*F148,2)</f>
        <v>0</v>
      </c>
      <c r="J148" s="25" t="n">
        <f aca="false">ROUNDDOWN(H148*F148,2)</f>
        <v>0</v>
      </c>
    </row>
    <row r="149" customFormat="false" ht="41.75" hidden="false" customHeight="false" outlineLevel="0" collapsed="false">
      <c r="A149" s="22" t="s">
        <v>302</v>
      </c>
      <c r="B149" s="23" t="n">
        <v>94231</v>
      </c>
      <c r="C149" s="22" t="s">
        <v>35</v>
      </c>
      <c r="D149" s="22" t="s">
        <v>135</v>
      </c>
      <c r="E149" s="24" t="s">
        <v>63</v>
      </c>
      <c r="F149" s="24" t="n">
        <v>7.65</v>
      </c>
      <c r="G149" s="25"/>
      <c r="H149" s="25" t="n">
        <f aca="false">ROUNDDOWN(G149*1.234,2)</f>
        <v>0</v>
      </c>
      <c r="I149" s="25" t="n">
        <f aca="false">ROUNDDOWN(G149*F149,2)</f>
        <v>0</v>
      </c>
      <c r="J149" s="25" t="n">
        <f aca="false">ROUNDDOWN(H149*F149,2)</f>
        <v>0</v>
      </c>
    </row>
    <row r="150" customFormat="false" ht="55.2" hidden="false" customHeight="false" outlineLevel="0" collapsed="false">
      <c r="A150" s="22" t="s">
        <v>303</v>
      </c>
      <c r="B150" s="23" t="n">
        <v>94210</v>
      </c>
      <c r="C150" s="22" t="s">
        <v>35</v>
      </c>
      <c r="D150" s="22" t="s">
        <v>140</v>
      </c>
      <c r="E150" s="24" t="s">
        <v>23</v>
      </c>
      <c r="F150" s="24" t="n">
        <v>7.12</v>
      </c>
      <c r="G150" s="25"/>
      <c r="H150" s="25" t="n">
        <f aca="false">ROUNDDOWN(G150*1.234,2)</f>
        <v>0</v>
      </c>
      <c r="I150" s="25" t="n">
        <f aca="false">ROUNDDOWN(G150*F150,2)</f>
        <v>0</v>
      </c>
      <c r="J150" s="25" t="n">
        <f aca="false">ROUNDDOWN(H150*F150,2)</f>
        <v>0</v>
      </c>
    </row>
    <row r="151" customFormat="false" ht="41.75" hidden="false" customHeight="false" outlineLevel="0" collapsed="false">
      <c r="A151" s="22" t="s">
        <v>304</v>
      </c>
      <c r="B151" s="22" t="n">
        <v>94227</v>
      </c>
      <c r="C151" s="22" t="s">
        <v>35</v>
      </c>
      <c r="D151" s="22" t="s">
        <v>305</v>
      </c>
      <c r="E151" s="24" t="s">
        <v>63</v>
      </c>
      <c r="F151" s="24" t="n">
        <v>4.95</v>
      </c>
      <c r="G151" s="25"/>
      <c r="H151" s="25" t="n">
        <f aca="false">ROUNDDOWN(G151*1.234,2)</f>
        <v>0</v>
      </c>
      <c r="I151" s="25" t="n">
        <f aca="false">ROUNDDOWN(G151*F151,2)</f>
        <v>0</v>
      </c>
      <c r="J151" s="25" t="n">
        <f aca="false">ROUNDDOWN(H151*F151,2)</f>
        <v>0</v>
      </c>
    </row>
    <row r="152" customFormat="false" ht="28.35" hidden="false" customHeight="false" outlineLevel="0" collapsed="false">
      <c r="A152" s="22" t="s">
        <v>306</v>
      </c>
      <c r="B152" s="23" t="s">
        <v>142</v>
      </c>
      <c r="C152" s="22" t="s">
        <v>30</v>
      </c>
      <c r="D152" s="22" t="s">
        <v>143</v>
      </c>
      <c r="E152" s="24" t="s">
        <v>23</v>
      </c>
      <c r="F152" s="24" t="n">
        <v>19.33</v>
      </c>
      <c r="G152" s="25"/>
      <c r="H152" s="25" t="n">
        <f aca="false">ROUNDDOWN(G152*1.234,2)</f>
        <v>0</v>
      </c>
      <c r="I152" s="25" t="n">
        <f aca="false">ROUNDDOWN(G152*F152,2)</f>
        <v>0</v>
      </c>
      <c r="J152" s="25" t="n">
        <f aca="false">ROUNDDOWN(H152*F152,2)</f>
        <v>0</v>
      </c>
    </row>
    <row r="153" customFormat="false" ht="28.35" hidden="false" customHeight="false" outlineLevel="0" collapsed="false">
      <c r="A153" s="22" t="s">
        <v>307</v>
      </c>
      <c r="B153" s="23" t="s">
        <v>145</v>
      </c>
      <c r="C153" s="22" t="s">
        <v>30</v>
      </c>
      <c r="D153" s="22" t="s">
        <v>146</v>
      </c>
      <c r="E153" s="24" t="s">
        <v>23</v>
      </c>
      <c r="F153" s="24" t="n">
        <v>19.33</v>
      </c>
      <c r="G153" s="25"/>
      <c r="H153" s="25" t="n">
        <f aca="false">ROUNDDOWN(G153*1.234,2)</f>
        <v>0</v>
      </c>
      <c r="I153" s="25" t="n">
        <f aca="false">ROUNDDOWN(G153*F153,2)</f>
        <v>0</v>
      </c>
      <c r="J153" s="25" t="n">
        <f aca="false">ROUNDDOWN(H153*F153,2)</f>
        <v>0</v>
      </c>
    </row>
    <row r="154" customFormat="false" ht="28.35" hidden="false" customHeight="false" outlineLevel="0" collapsed="false">
      <c r="A154" s="22" t="s">
        <v>308</v>
      </c>
      <c r="B154" s="23" t="s">
        <v>309</v>
      </c>
      <c r="C154" s="22" t="s">
        <v>30</v>
      </c>
      <c r="D154" s="22" t="s">
        <v>310</v>
      </c>
      <c r="E154" s="24" t="s">
        <v>32</v>
      </c>
      <c r="F154" s="24" t="n">
        <v>1</v>
      </c>
      <c r="G154" s="25"/>
      <c r="H154" s="25" t="n">
        <f aca="false">ROUNDDOWN(G154*1.234,2)</f>
        <v>0</v>
      </c>
      <c r="I154" s="25" t="n">
        <f aca="false">ROUNDDOWN(G154*F154,2)</f>
        <v>0</v>
      </c>
      <c r="J154" s="25" t="n">
        <f aca="false">ROUNDDOWN(H154*F154,2)</f>
        <v>0</v>
      </c>
    </row>
    <row r="155" customFormat="false" ht="24" hidden="false" customHeight="true" outlineLevel="0" collapsed="false">
      <c r="A155" s="19" t="n">
        <v>25</v>
      </c>
      <c r="B155" s="19"/>
      <c r="C155" s="19"/>
      <c r="D155" s="19" t="s">
        <v>156</v>
      </c>
      <c r="E155" s="27"/>
      <c r="F155" s="27"/>
      <c r="G155" s="28"/>
      <c r="H155" s="28"/>
      <c r="I155" s="28" t="n">
        <f aca="false">SUM(I156:I158)</f>
        <v>0</v>
      </c>
      <c r="J155" s="28" t="n">
        <f aca="false">SUM(J156:J158)</f>
        <v>0</v>
      </c>
    </row>
    <row r="156" customFormat="false" ht="15" hidden="false" customHeight="false" outlineLevel="0" collapsed="false">
      <c r="A156" s="22" t="s">
        <v>311</v>
      </c>
      <c r="B156" s="23" t="s">
        <v>158</v>
      </c>
      <c r="C156" s="22" t="s">
        <v>30</v>
      </c>
      <c r="D156" s="22" t="s">
        <v>159</v>
      </c>
      <c r="E156" s="24" t="s">
        <v>43</v>
      </c>
      <c r="F156" s="24" t="n">
        <v>0.72</v>
      </c>
      <c r="G156" s="25"/>
      <c r="H156" s="25" t="n">
        <f aca="false">ROUNDDOWN(G156*1.234,2)</f>
        <v>0</v>
      </c>
      <c r="I156" s="25" t="n">
        <f aca="false">ROUNDDOWN(G156*F156,2)</f>
        <v>0</v>
      </c>
      <c r="J156" s="25" t="n">
        <f aca="false">ROUNDDOWN(H156*F156,2)</f>
        <v>0</v>
      </c>
    </row>
    <row r="157" customFormat="false" ht="28.35" hidden="false" customHeight="false" outlineLevel="0" collapsed="false">
      <c r="A157" s="22" t="s">
        <v>312</v>
      </c>
      <c r="B157" s="23" t="s">
        <v>161</v>
      </c>
      <c r="C157" s="22" t="s">
        <v>30</v>
      </c>
      <c r="D157" s="22" t="s">
        <v>162</v>
      </c>
      <c r="E157" s="24" t="s">
        <v>43</v>
      </c>
      <c r="F157" s="24" t="n">
        <v>0.72</v>
      </c>
      <c r="G157" s="25"/>
      <c r="H157" s="25" t="n">
        <f aca="false">ROUNDDOWN(G157*1.234,2)</f>
        <v>0</v>
      </c>
      <c r="I157" s="25" t="n">
        <f aca="false">ROUNDDOWN(G157*F157,2)</f>
        <v>0</v>
      </c>
      <c r="J157" s="25" t="n">
        <f aca="false">ROUNDDOWN(H157*F157,2)</f>
        <v>0</v>
      </c>
    </row>
    <row r="158" customFormat="false" ht="41.75" hidden="false" customHeight="false" outlineLevel="0" collapsed="false">
      <c r="A158" s="22" t="s">
        <v>313</v>
      </c>
      <c r="B158" s="23" t="n">
        <v>87246</v>
      </c>
      <c r="C158" s="22" t="s">
        <v>35</v>
      </c>
      <c r="D158" s="22" t="s">
        <v>314</v>
      </c>
      <c r="E158" s="24" t="s">
        <v>23</v>
      </c>
      <c r="F158" s="24" t="n">
        <v>24</v>
      </c>
      <c r="G158" s="25"/>
      <c r="H158" s="25" t="n">
        <f aca="false">ROUNDDOWN(G158*1.234,2)</f>
        <v>0</v>
      </c>
      <c r="I158" s="25" t="n">
        <f aca="false">ROUNDDOWN(G158*F158,2)</f>
        <v>0</v>
      </c>
      <c r="J158" s="25" t="n">
        <f aca="false">ROUNDDOWN(H158*F158,2)</f>
        <v>0</v>
      </c>
    </row>
    <row r="159" customFormat="false" ht="15" hidden="false" customHeight="false" outlineLevel="0" collapsed="false">
      <c r="A159" s="19" t="n">
        <v>26</v>
      </c>
      <c r="B159" s="30"/>
      <c r="C159" s="19"/>
      <c r="D159" s="19" t="s">
        <v>172</v>
      </c>
      <c r="E159" s="27"/>
      <c r="F159" s="27"/>
      <c r="G159" s="28"/>
      <c r="H159" s="28"/>
      <c r="I159" s="28" t="n">
        <f aca="false">SUM(I160:I165)</f>
        <v>0</v>
      </c>
      <c r="J159" s="28" t="n">
        <f aca="false">SUM(J160:J165)</f>
        <v>0</v>
      </c>
    </row>
    <row r="160" customFormat="false" ht="28.35" hidden="false" customHeight="false" outlineLevel="0" collapsed="false">
      <c r="A160" s="22" t="s">
        <v>315</v>
      </c>
      <c r="B160" s="23" t="s">
        <v>316</v>
      </c>
      <c r="C160" s="22" t="s">
        <v>30</v>
      </c>
      <c r="D160" s="22" t="s">
        <v>317</v>
      </c>
      <c r="E160" s="24" t="s">
        <v>63</v>
      </c>
      <c r="F160" s="24" t="n">
        <v>10</v>
      </c>
      <c r="G160" s="25"/>
      <c r="H160" s="25" t="n">
        <f aca="false">ROUNDDOWN(G160*1.234,2)</f>
        <v>0</v>
      </c>
      <c r="I160" s="25" t="n">
        <f aca="false">ROUNDDOWN(G160*F160,2)</f>
        <v>0</v>
      </c>
      <c r="J160" s="25" t="n">
        <f aca="false">ROUNDDOWN(H160*F160,2)</f>
        <v>0</v>
      </c>
    </row>
    <row r="161" customFormat="false" ht="68.65" hidden="false" customHeight="false" outlineLevel="0" collapsed="false">
      <c r="A161" s="22" t="s">
        <v>318</v>
      </c>
      <c r="B161" s="22" t="n">
        <v>91788</v>
      </c>
      <c r="C161" s="22" t="s">
        <v>35</v>
      </c>
      <c r="D161" s="22" t="s">
        <v>319</v>
      </c>
      <c r="E161" s="24" t="s">
        <v>63</v>
      </c>
      <c r="F161" s="24" t="n">
        <v>16</v>
      </c>
      <c r="G161" s="25"/>
      <c r="H161" s="25" t="n">
        <f aca="false">ROUNDDOWN(G161*1.234,2)</f>
        <v>0</v>
      </c>
      <c r="I161" s="25" t="n">
        <f aca="false">ROUNDDOWN(G161*F161,2)</f>
        <v>0</v>
      </c>
      <c r="J161" s="25" t="n">
        <f aca="false">ROUNDDOWN(H161*F161,2)</f>
        <v>0</v>
      </c>
    </row>
    <row r="162" s="31" customFormat="true" ht="55.2" hidden="false" customHeight="false" outlineLevel="0" collapsed="false">
      <c r="A162" s="22" t="s">
        <v>320</v>
      </c>
      <c r="B162" s="23" t="n">
        <v>97905</v>
      </c>
      <c r="C162" s="22" t="s">
        <v>35</v>
      </c>
      <c r="D162" s="22" t="s">
        <v>321</v>
      </c>
      <c r="E162" s="24" t="s">
        <v>32</v>
      </c>
      <c r="F162" s="24" t="n">
        <v>1</v>
      </c>
      <c r="G162" s="25"/>
      <c r="H162" s="25" t="n">
        <f aca="false">ROUNDDOWN(G162*1.234,2)</f>
        <v>0</v>
      </c>
      <c r="I162" s="25" t="n">
        <f aca="false">ROUNDDOWN(G162*F162,2)</f>
        <v>0</v>
      </c>
      <c r="J162" s="25" t="n">
        <f aca="false">ROUNDDOWN(H162*F162,2)</f>
        <v>0</v>
      </c>
    </row>
    <row r="163" s="31" customFormat="true" ht="28.35" hidden="false" customHeight="false" outlineLevel="0" collapsed="false">
      <c r="A163" s="22" t="s">
        <v>322</v>
      </c>
      <c r="B163" s="23" t="s">
        <v>323</v>
      </c>
      <c r="C163" s="22" t="s">
        <v>30</v>
      </c>
      <c r="D163" s="22" t="s">
        <v>324</v>
      </c>
      <c r="E163" s="24" t="s">
        <v>63</v>
      </c>
      <c r="F163" s="24" t="n">
        <v>20</v>
      </c>
      <c r="G163" s="25"/>
      <c r="H163" s="25" t="n">
        <f aca="false">ROUNDDOWN(G163*1.234,2)</f>
        <v>0</v>
      </c>
      <c r="I163" s="25" t="n">
        <f aca="false">ROUNDDOWN(G163*F163,2)</f>
        <v>0</v>
      </c>
      <c r="J163" s="25" t="n">
        <f aca="false">ROUNDDOWN(H163*F163,2)</f>
        <v>0</v>
      </c>
    </row>
    <row r="164" s="31" customFormat="true" ht="55.2" hidden="false" customHeight="false" outlineLevel="0" collapsed="false">
      <c r="A164" s="22" t="s">
        <v>325</v>
      </c>
      <c r="B164" s="23" t="n">
        <v>89957</v>
      </c>
      <c r="C164" s="22" t="s">
        <v>35</v>
      </c>
      <c r="D164" s="22" t="s">
        <v>174</v>
      </c>
      <c r="E164" s="24" t="s">
        <v>32</v>
      </c>
      <c r="F164" s="24" t="n">
        <v>3</v>
      </c>
      <c r="G164" s="25"/>
      <c r="H164" s="25" t="n">
        <f aca="false">ROUNDDOWN(G164*1.234,2)</f>
        <v>0</v>
      </c>
      <c r="I164" s="25" t="n">
        <f aca="false">ROUNDDOWN(G164*F164,2)</f>
        <v>0</v>
      </c>
      <c r="J164" s="25" t="n">
        <f aca="false">ROUNDDOWN(H164*F164,2)</f>
        <v>0</v>
      </c>
    </row>
    <row r="165" s="31" customFormat="true" ht="28.35" hidden="false" customHeight="false" outlineLevel="0" collapsed="false">
      <c r="A165" s="22" t="s">
        <v>326</v>
      </c>
      <c r="B165" s="23" t="n">
        <v>88503</v>
      </c>
      <c r="C165" s="22" t="s">
        <v>35</v>
      </c>
      <c r="D165" s="22" t="s">
        <v>327</v>
      </c>
      <c r="E165" s="24" t="s">
        <v>32</v>
      </c>
      <c r="F165" s="24" t="n">
        <v>1</v>
      </c>
      <c r="G165" s="25"/>
      <c r="H165" s="25" t="n">
        <f aca="false">ROUNDDOWN(G165*1.234,2)</f>
        <v>0</v>
      </c>
      <c r="I165" s="25" t="n">
        <f aca="false">ROUNDDOWN(G165*F165,2)</f>
        <v>0</v>
      </c>
      <c r="J165" s="25" t="n">
        <f aca="false">ROUNDDOWN(H165*F165,2)</f>
        <v>0</v>
      </c>
    </row>
    <row r="166" s="31" customFormat="true" ht="15" hidden="false" customHeight="false" outlineLevel="0" collapsed="false">
      <c r="A166" s="19" t="n">
        <v>27</v>
      </c>
      <c r="B166" s="30"/>
      <c r="C166" s="19"/>
      <c r="D166" s="19" t="s">
        <v>328</v>
      </c>
      <c r="E166" s="27"/>
      <c r="F166" s="27"/>
      <c r="G166" s="28"/>
      <c r="H166" s="28"/>
      <c r="I166" s="28" t="n">
        <f aca="false">SUM(I167:I178)</f>
        <v>0</v>
      </c>
      <c r="J166" s="28" t="n">
        <f aca="false">SUM(J167:J178)</f>
        <v>0</v>
      </c>
    </row>
    <row r="167" customFormat="false" ht="28.35" hidden="false" customHeight="false" outlineLevel="0" collapsed="false">
      <c r="A167" s="22" t="s">
        <v>329</v>
      </c>
      <c r="B167" s="22" t="n">
        <v>95469</v>
      </c>
      <c r="C167" s="22" t="s">
        <v>35</v>
      </c>
      <c r="D167" s="22" t="s">
        <v>330</v>
      </c>
      <c r="E167" s="24" t="s">
        <v>32</v>
      </c>
      <c r="F167" s="24" t="n">
        <v>2</v>
      </c>
      <c r="G167" s="25"/>
      <c r="H167" s="25" t="n">
        <f aca="false">ROUNDDOWN(G167*1.234,2)</f>
        <v>0</v>
      </c>
      <c r="I167" s="25" t="n">
        <f aca="false">ROUNDDOWN(G167*F167,2)</f>
        <v>0</v>
      </c>
      <c r="J167" s="25" t="n">
        <f aca="false">ROUNDDOWN(H167*F167,2)</f>
        <v>0</v>
      </c>
    </row>
    <row r="168" customFormat="false" ht="24" hidden="false" customHeight="true" outlineLevel="0" collapsed="false">
      <c r="A168" s="22" t="s">
        <v>331</v>
      </c>
      <c r="B168" s="23" t="s">
        <v>332</v>
      </c>
      <c r="C168" s="22" t="s">
        <v>30</v>
      </c>
      <c r="D168" s="22" t="s">
        <v>333</v>
      </c>
      <c r="E168" s="24" t="s">
        <v>32</v>
      </c>
      <c r="F168" s="24" t="n">
        <v>2</v>
      </c>
      <c r="G168" s="25"/>
      <c r="H168" s="25" t="n">
        <f aca="false">ROUNDDOWN(G168*1.234,2)</f>
        <v>0</v>
      </c>
      <c r="I168" s="25" t="n">
        <f aca="false">ROUNDDOWN(G168*F168,2)</f>
        <v>0</v>
      </c>
      <c r="J168" s="25" t="n">
        <f aca="false">ROUNDDOWN(H168*F168,2)</f>
        <v>0</v>
      </c>
    </row>
    <row r="169" customFormat="false" ht="24" hidden="false" customHeight="true" outlineLevel="0" collapsed="false">
      <c r="A169" s="22" t="s">
        <v>334</v>
      </c>
      <c r="B169" s="23" t="s">
        <v>335</v>
      </c>
      <c r="C169" s="22" t="s">
        <v>21</v>
      </c>
      <c r="D169" s="22" t="s">
        <v>336</v>
      </c>
      <c r="E169" s="24" t="s">
        <v>337</v>
      </c>
      <c r="F169" s="24" t="n">
        <v>1</v>
      </c>
      <c r="G169" s="25"/>
      <c r="H169" s="25" t="n">
        <f aca="false">ROUNDDOWN(G169*1.234,2)</f>
        <v>0</v>
      </c>
      <c r="I169" s="25" t="n">
        <f aca="false">ROUNDDOWN(G169*F169,2)</f>
        <v>0</v>
      </c>
      <c r="J169" s="25" t="n">
        <f aca="false">ROUNDDOWN(H169*F169,2)</f>
        <v>0</v>
      </c>
    </row>
    <row r="170" customFormat="false" ht="28.35" hidden="false" customHeight="false" outlineLevel="0" collapsed="false">
      <c r="A170" s="22" t="s">
        <v>338</v>
      </c>
      <c r="B170" s="23" t="s">
        <v>339</v>
      </c>
      <c r="C170" s="22" t="s">
        <v>30</v>
      </c>
      <c r="D170" s="22" t="s">
        <v>340</v>
      </c>
      <c r="E170" s="24" t="s">
        <v>32</v>
      </c>
      <c r="F170" s="24" t="n">
        <v>2</v>
      </c>
      <c r="G170" s="25"/>
      <c r="H170" s="25" t="n">
        <f aca="false">ROUNDDOWN(G170*1.234,2)</f>
        <v>0</v>
      </c>
      <c r="I170" s="25" t="n">
        <f aca="false">ROUNDDOWN(G170*F170,2)</f>
        <v>0</v>
      </c>
      <c r="J170" s="25" t="n">
        <f aca="false">ROUNDDOWN(H170*F170,2)</f>
        <v>0</v>
      </c>
    </row>
    <row r="171" customFormat="false" ht="28.35" hidden="false" customHeight="false" outlineLevel="0" collapsed="false">
      <c r="A171" s="22" t="s">
        <v>341</v>
      </c>
      <c r="B171" s="23" t="n">
        <v>100860</v>
      </c>
      <c r="C171" s="22" t="s">
        <v>35</v>
      </c>
      <c r="D171" s="22" t="s">
        <v>342</v>
      </c>
      <c r="E171" s="24" t="s">
        <v>32</v>
      </c>
      <c r="F171" s="24" t="n">
        <v>1</v>
      </c>
      <c r="G171" s="25"/>
      <c r="H171" s="25" t="n">
        <f aca="false">ROUNDDOWN(G171*1.234,2)</f>
        <v>0</v>
      </c>
      <c r="I171" s="25" t="n">
        <f aca="false">ROUNDDOWN(G171*F171,2)</f>
        <v>0</v>
      </c>
      <c r="J171" s="25" t="n">
        <f aca="false">ROUNDDOWN(H171*F171,2)</f>
        <v>0</v>
      </c>
    </row>
    <row r="172" customFormat="false" ht="28.35" hidden="false" customHeight="false" outlineLevel="0" collapsed="false">
      <c r="A172" s="22" t="s">
        <v>343</v>
      </c>
      <c r="B172" s="23" t="n">
        <v>95544</v>
      </c>
      <c r="C172" s="22" t="s">
        <v>35</v>
      </c>
      <c r="D172" s="22" t="s">
        <v>344</v>
      </c>
      <c r="E172" s="24" t="s">
        <v>32</v>
      </c>
      <c r="F172" s="24" t="n">
        <v>2</v>
      </c>
      <c r="G172" s="25"/>
      <c r="H172" s="25" t="n">
        <f aca="false">ROUNDDOWN(G172*1.234,2)</f>
        <v>0</v>
      </c>
      <c r="I172" s="25" t="n">
        <f aca="false">ROUNDDOWN(G172*F172,2)</f>
        <v>0</v>
      </c>
      <c r="J172" s="25" t="n">
        <f aca="false">ROUNDDOWN(H172*F172,2)</f>
        <v>0</v>
      </c>
    </row>
    <row r="173" customFormat="false" ht="15" hidden="false" customHeight="false" outlineLevel="0" collapsed="false">
      <c r="A173" s="22" t="s">
        <v>345</v>
      </c>
      <c r="B173" s="23" t="s">
        <v>346</v>
      </c>
      <c r="C173" s="22" t="s">
        <v>21</v>
      </c>
      <c r="D173" s="22" t="s">
        <v>347</v>
      </c>
      <c r="E173" s="24" t="s">
        <v>63</v>
      </c>
      <c r="F173" s="24" t="n">
        <v>2.2</v>
      </c>
      <c r="G173" s="25"/>
      <c r="H173" s="25" t="n">
        <f aca="false">ROUNDDOWN(G173*1.234,2)</f>
        <v>0</v>
      </c>
      <c r="I173" s="25" t="n">
        <f aca="false">ROUNDDOWN(G173*F173,2)</f>
        <v>0</v>
      </c>
      <c r="J173" s="25" t="n">
        <f aca="false">ROUNDDOWN(H173*F173,2)</f>
        <v>0</v>
      </c>
    </row>
    <row r="174" customFormat="false" ht="24" hidden="false" customHeight="true" outlineLevel="0" collapsed="false">
      <c r="A174" s="22" t="s">
        <v>348</v>
      </c>
      <c r="B174" s="23" t="s">
        <v>349</v>
      </c>
      <c r="C174" s="22" t="s">
        <v>30</v>
      </c>
      <c r="D174" s="22" t="s">
        <v>350</v>
      </c>
      <c r="E174" s="24" t="s">
        <v>32</v>
      </c>
      <c r="F174" s="24" t="n">
        <v>2</v>
      </c>
      <c r="G174" s="25"/>
      <c r="H174" s="25" t="n">
        <f aca="false">ROUNDDOWN(G174*1.234,2)</f>
        <v>0</v>
      </c>
      <c r="I174" s="25" t="n">
        <f aca="false">ROUNDDOWN(G174*F174,2)</f>
        <v>0</v>
      </c>
      <c r="J174" s="25" t="n">
        <f aca="false">ROUNDDOWN(H174*F174,2)</f>
        <v>0</v>
      </c>
    </row>
    <row r="175" customFormat="false" ht="15" hidden="false" customHeight="false" outlineLevel="0" collapsed="false">
      <c r="A175" s="32" t="s">
        <v>351</v>
      </c>
      <c r="B175" s="32" t="s">
        <v>195</v>
      </c>
      <c r="C175" s="32" t="s">
        <v>30</v>
      </c>
      <c r="D175" s="32" t="s">
        <v>196</v>
      </c>
      <c r="E175" s="33" t="s">
        <v>32</v>
      </c>
      <c r="F175" s="33" t="n">
        <v>2</v>
      </c>
      <c r="G175" s="34"/>
      <c r="H175" s="25" t="n">
        <f aca="false">ROUNDDOWN(G175*1.234,2)</f>
        <v>0</v>
      </c>
      <c r="I175" s="25" t="n">
        <f aca="false">ROUNDDOWN(G175*F175,2)</f>
        <v>0</v>
      </c>
      <c r="J175" s="25" t="n">
        <f aca="false">ROUNDDOWN(H175*F175,2)</f>
        <v>0</v>
      </c>
    </row>
    <row r="176" customFormat="false" ht="15" hidden="false" customHeight="true" outlineLevel="0" collapsed="false">
      <c r="A176" s="32" t="s">
        <v>352</v>
      </c>
      <c r="B176" s="32" t="s">
        <v>353</v>
      </c>
      <c r="C176" s="32" t="s">
        <v>30</v>
      </c>
      <c r="D176" s="32" t="s">
        <v>354</v>
      </c>
      <c r="E176" s="33" t="s">
        <v>32</v>
      </c>
      <c r="F176" s="33" t="n">
        <v>2</v>
      </c>
      <c r="G176" s="34"/>
      <c r="H176" s="25" t="n">
        <f aca="false">ROUNDDOWN(G176*1.234,2)</f>
        <v>0</v>
      </c>
      <c r="I176" s="25" t="n">
        <f aca="false">ROUNDDOWN(G176*F176,2)</f>
        <v>0</v>
      </c>
      <c r="J176" s="25" t="n">
        <f aca="false">ROUNDDOWN(H176*F176,2)</f>
        <v>0</v>
      </c>
    </row>
    <row r="177" customFormat="false" ht="15" hidden="false" customHeight="true" outlineLevel="0" collapsed="false">
      <c r="A177" s="32" t="s">
        <v>355</v>
      </c>
      <c r="B177" s="32" t="s">
        <v>356</v>
      </c>
      <c r="C177" s="32" t="s">
        <v>30</v>
      </c>
      <c r="D177" s="32" t="s">
        <v>357</v>
      </c>
      <c r="E177" s="33" t="s">
        <v>32</v>
      </c>
      <c r="F177" s="33" t="n">
        <v>2</v>
      </c>
      <c r="G177" s="34"/>
      <c r="H177" s="25" t="n">
        <f aca="false">ROUNDDOWN(G177*1.234,2)</f>
        <v>0</v>
      </c>
      <c r="I177" s="25" t="n">
        <f aca="false">ROUNDDOWN(G177*F177,2)</f>
        <v>0</v>
      </c>
      <c r="J177" s="25" t="n">
        <f aca="false">ROUNDDOWN(H177*F177,2)</f>
        <v>0</v>
      </c>
    </row>
    <row r="178" customFormat="false" ht="41.75" hidden="false" customHeight="false" outlineLevel="0" collapsed="false">
      <c r="A178" s="32" t="s">
        <v>358</v>
      </c>
      <c r="B178" s="32" t="n">
        <v>86906</v>
      </c>
      <c r="C178" s="32" t="s">
        <v>35</v>
      </c>
      <c r="D178" s="32" t="s">
        <v>359</v>
      </c>
      <c r="E178" s="33" t="s">
        <v>32</v>
      </c>
      <c r="F178" s="33" t="n">
        <v>2</v>
      </c>
      <c r="G178" s="34"/>
      <c r="H178" s="25" t="n">
        <f aca="false">ROUNDDOWN(G178*1.234,2)</f>
        <v>0</v>
      </c>
      <c r="I178" s="25" t="n">
        <f aca="false">ROUNDDOWN(G178*F178,2)</f>
        <v>0</v>
      </c>
      <c r="J178" s="25" t="n">
        <f aca="false">ROUNDDOWN(H178*F178,2)</f>
        <v>0</v>
      </c>
    </row>
    <row r="179" customFormat="false" ht="15.65" hidden="false" customHeight="false" outlineLevel="0" collapsed="false">
      <c r="A179" s="35" t="n">
        <v>28</v>
      </c>
      <c r="B179" s="36"/>
      <c r="C179" s="36"/>
      <c r="D179" s="36" t="s">
        <v>360</v>
      </c>
      <c r="E179" s="37"/>
      <c r="F179" s="37"/>
      <c r="G179" s="38"/>
      <c r="H179" s="28"/>
      <c r="I179" s="28" t="n">
        <f aca="false">SUM(I180:I186)</f>
        <v>0</v>
      </c>
      <c r="J179" s="28" t="n">
        <f aca="false">SUM(J180:J186)</f>
        <v>0</v>
      </c>
    </row>
    <row r="180" customFormat="false" ht="15" hidden="false" customHeight="false" outlineLevel="0" collapsed="false">
      <c r="A180" s="32" t="s">
        <v>361</v>
      </c>
      <c r="B180" s="32" t="s">
        <v>362</v>
      </c>
      <c r="C180" s="32" t="s">
        <v>30</v>
      </c>
      <c r="D180" s="32" t="s">
        <v>363</v>
      </c>
      <c r="E180" s="33" t="s">
        <v>32</v>
      </c>
      <c r="F180" s="33" t="n">
        <v>2</v>
      </c>
      <c r="G180" s="34"/>
      <c r="H180" s="25" t="n">
        <f aca="false">ROUNDDOWN(G180*1.234,2)</f>
        <v>0</v>
      </c>
      <c r="I180" s="25" t="n">
        <f aca="false">ROUNDDOWN(G180*F180,2)</f>
        <v>0</v>
      </c>
      <c r="J180" s="25" t="n">
        <f aca="false">ROUNDDOWN(H180*F180,2)</f>
        <v>0</v>
      </c>
    </row>
    <row r="181" customFormat="false" ht="15" hidden="false" customHeight="false" outlineLevel="0" collapsed="false">
      <c r="A181" s="39" t="s">
        <v>364</v>
      </c>
      <c r="B181" s="34" t="s">
        <v>365</v>
      </c>
      <c r="C181" s="34" t="s">
        <v>30</v>
      </c>
      <c r="D181" s="34" t="s">
        <v>366</v>
      </c>
      <c r="E181" s="33" t="s">
        <v>32</v>
      </c>
      <c r="F181" s="33" t="n">
        <v>1</v>
      </c>
      <c r="G181" s="34"/>
      <c r="H181" s="25" t="n">
        <f aca="false">ROUNDDOWN(G181*1.234,2)</f>
        <v>0</v>
      </c>
      <c r="I181" s="25" t="n">
        <f aca="false">ROUNDDOWN(G181*F181,2)</f>
        <v>0</v>
      </c>
      <c r="J181" s="25" t="n">
        <f aca="false">ROUNDDOWN(H181*F181,2)</f>
        <v>0</v>
      </c>
    </row>
    <row r="182" customFormat="false" ht="68.65" hidden="false" customHeight="false" outlineLevel="0" collapsed="false">
      <c r="A182" s="39" t="s">
        <v>367</v>
      </c>
      <c r="B182" s="34" t="n">
        <v>94559</v>
      </c>
      <c r="C182" s="34" t="s">
        <v>35</v>
      </c>
      <c r="D182" s="34" t="s">
        <v>368</v>
      </c>
      <c r="E182" s="33" t="s">
        <v>23</v>
      </c>
      <c r="F182" s="33" t="n">
        <v>0.6</v>
      </c>
      <c r="G182" s="34"/>
      <c r="H182" s="25" t="n">
        <f aca="false">ROUNDDOWN(G182*1.234,2)</f>
        <v>0</v>
      </c>
      <c r="I182" s="25" t="n">
        <f aca="false">ROUNDDOWN(G182*F182,2)</f>
        <v>0</v>
      </c>
      <c r="J182" s="25" t="n">
        <f aca="false">ROUNDDOWN(H182*F182,2)</f>
        <v>0</v>
      </c>
    </row>
    <row r="183" customFormat="false" ht="15" hidden="false" customHeight="false" outlineLevel="0" collapsed="false">
      <c r="A183" s="39" t="s">
        <v>369</v>
      </c>
      <c r="B183" s="34" t="s">
        <v>370</v>
      </c>
      <c r="C183" s="34" t="s">
        <v>30</v>
      </c>
      <c r="D183" s="34" t="s">
        <v>371</v>
      </c>
      <c r="E183" s="33" t="s">
        <v>23</v>
      </c>
      <c r="F183" s="33" t="n">
        <v>0.6</v>
      </c>
      <c r="G183" s="34"/>
      <c r="H183" s="25" t="n">
        <f aca="false">ROUNDDOWN(G183*1.234,2)</f>
        <v>0</v>
      </c>
      <c r="I183" s="25" t="n">
        <f aca="false">ROUNDDOWN(G183*F183,2)</f>
        <v>0</v>
      </c>
      <c r="J183" s="25" t="n">
        <f aca="false">ROUNDDOWN(H183*F183,2)</f>
        <v>0</v>
      </c>
    </row>
    <row r="184" customFormat="false" ht="28.35" hidden="false" customHeight="false" outlineLevel="0" collapsed="false">
      <c r="A184" s="39" t="s">
        <v>372</v>
      </c>
      <c r="B184" s="34" t="s">
        <v>373</v>
      </c>
      <c r="C184" s="34" t="s">
        <v>30</v>
      </c>
      <c r="D184" s="34" t="s">
        <v>374</v>
      </c>
      <c r="E184" s="33" t="s">
        <v>23</v>
      </c>
      <c r="F184" s="33" t="n">
        <v>15.54</v>
      </c>
      <c r="G184" s="34"/>
      <c r="H184" s="25" t="n">
        <f aca="false">ROUNDDOWN(G184*1.234,2)</f>
        <v>0</v>
      </c>
      <c r="I184" s="25" t="n">
        <f aca="false">ROUNDDOWN(G184*F184,2)</f>
        <v>0</v>
      </c>
      <c r="J184" s="25" t="n">
        <f aca="false">ROUNDDOWN(H184*F184,2)</f>
        <v>0</v>
      </c>
    </row>
    <row r="185" customFormat="false" ht="55.2" hidden="false" customHeight="false" outlineLevel="0" collapsed="false">
      <c r="A185" s="39" t="s">
        <v>375</v>
      </c>
      <c r="B185" s="34" t="n">
        <v>91305</v>
      </c>
      <c r="C185" s="34" t="s">
        <v>35</v>
      </c>
      <c r="D185" s="34" t="s">
        <v>376</v>
      </c>
      <c r="E185" s="33" t="s">
        <v>32</v>
      </c>
      <c r="F185" s="33" t="n">
        <v>3</v>
      </c>
      <c r="G185" s="34"/>
      <c r="H185" s="25" t="n">
        <f aca="false">ROUNDDOWN(G185*1.234,2)</f>
        <v>0</v>
      </c>
      <c r="I185" s="25" t="n">
        <f aca="false">ROUNDDOWN(G185*F185,2)</f>
        <v>0</v>
      </c>
      <c r="J185" s="25" t="n">
        <f aca="false">ROUNDDOWN(H185*F185,2)</f>
        <v>0</v>
      </c>
    </row>
    <row r="186" customFormat="false" ht="15" hidden="false" customHeight="false" outlineLevel="0" collapsed="false">
      <c r="A186" s="39" t="s">
        <v>377</v>
      </c>
      <c r="B186" s="34" t="s">
        <v>378</v>
      </c>
      <c r="C186" s="34" t="s">
        <v>30</v>
      </c>
      <c r="D186" s="34" t="s">
        <v>379</v>
      </c>
      <c r="E186" s="33" t="s">
        <v>23</v>
      </c>
      <c r="F186" s="33" t="n">
        <v>1.2</v>
      </c>
      <c r="G186" s="34"/>
      <c r="H186" s="25" t="n">
        <f aca="false">ROUNDDOWN(G186*1.234,2)</f>
        <v>0</v>
      </c>
      <c r="I186" s="25" t="n">
        <f aca="false">ROUNDDOWN(G186*F186,2)</f>
        <v>0</v>
      </c>
      <c r="J186" s="25" t="n">
        <f aca="false">ROUNDDOWN(H186*F186,2)</f>
        <v>0</v>
      </c>
    </row>
    <row r="187" customFormat="false" ht="15.65" hidden="false" customHeight="false" outlineLevel="0" collapsed="false">
      <c r="A187" s="35" t="n">
        <v>29</v>
      </c>
      <c r="B187" s="38"/>
      <c r="C187" s="38"/>
      <c r="D187" s="38" t="s">
        <v>380</v>
      </c>
      <c r="E187" s="37"/>
      <c r="F187" s="37"/>
      <c r="G187" s="38"/>
      <c r="H187" s="28"/>
      <c r="I187" s="28" t="n">
        <f aca="false">SUM(I188:I190)</f>
        <v>0</v>
      </c>
      <c r="J187" s="28" t="n">
        <f aca="false">SUM(J188:J190)</f>
        <v>0</v>
      </c>
    </row>
    <row r="188" customFormat="false" ht="41.75" hidden="false" customHeight="false" outlineLevel="0" collapsed="false">
      <c r="A188" s="39" t="s">
        <v>381</v>
      </c>
      <c r="B188" s="34" t="s">
        <v>204</v>
      </c>
      <c r="C188" s="34" t="s">
        <v>30</v>
      </c>
      <c r="D188" s="34" t="s">
        <v>205</v>
      </c>
      <c r="E188" s="33" t="s">
        <v>32</v>
      </c>
      <c r="F188" s="33" t="n">
        <v>3</v>
      </c>
      <c r="G188" s="34"/>
      <c r="H188" s="25" t="n">
        <f aca="false">ROUNDDOWN(G188*1.234,2)</f>
        <v>0</v>
      </c>
      <c r="I188" s="25" t="n">
        <f aca="false">ROUNDDOWN(G188*F188,2)</f>
        <v>0</v>
      </c>
      <c r="J188" s="25" t="n">
        <f aca="false">ROUNDDOWN(H188*F188,2)</f>
        <v>0</v>
      </c>
    </row>
    <row r="189" customFormat="false" ht="15" hidden="false" customHeight="false" outlineLevel="0" collapsed="false">
      <c r="A189" s="39" t="s">
        <v>382</v>
      </c>
      <c r="B189" s="34" t="s">
        <v>207</v>
      </c>
      <c r="C189" s="34" t="s">
        <v>30</v>
      </c>
      <c r="D189" s="34" t="s">
        <v>208</v>
      </c>
      <c r="E189" s="33" t="s">
        <v>32</v>
      </c>
      <c r="F189" s="33" t="n">
        <v>3</v>
      </c>
      <c r="G189" s="34"/>
      <c r="H189" s="25"/>
      <c r="I189" s="25" t="n">
        <f aca="false">ROUNDDOWN(G189*F189,2)</f>
        <v>0</v>
      </c>
      <c r="J189" s="25" t="n">
        <f aca="false">ROUNDDOWN(H189*F189,2)</f>
        <v>0</v>
      </c>
    </row>
    <row r="190" customFormat="false" ht="55.2" hidden="false" customHeight="false" outlineLevel="0" collapsed="false">
      <c r="A190" s="39" t="s">
        <v>383</v>
      </c>
      <c r="B190" s="34" t="n">
        <v>93128</v>
      </c>
      <c r="C190" s="34" t="s">
        <v>35</v>
      </c>
      <c r="D190" s="34" t="s">
        <v>212</v>
      </c>
      <c r="E190" s="33" t="s">
        <v>32</v>
      </c>
      <c r="F190" s="33" t="n">
        <v>2</v>
      </c>
      <c r="G190" s="34"/>
      <c r="H190" s="25"/>
      <c r="I190" s="25" t="n">
        <f aca="false">ROUNDDOWN(G190*F190,2)</f>
        <v>0</v>
      </c>
      <c r="J190" s="25" t="n">
        <f aca="false">ROUNDDOWN(H190*F190,2)</f>
        <v>0</v>
      </c>
    </row>
    <row r="191" customFormat="false" ht="12.8" hidden="false" customHeight="false" outlineLevel="0" collapsed="false">
      <c r="A191" s="40"/>
      <c r="B191" s="41"/>
      <c r="C191" s="41"/>
      <c r="D191" s="41"/>
      <c r="E191" s="41"/>
      <c r="F191" s="41"/>
      <c r="G191" s="41"/>
      <c r="H191" s="41"/>
      <c r="I191" s="41"/>
      <c r="J191" s="41"/>
    </row>
    <row r="192" customFormat="false" ht="15.6" hidden="false" customHeight="true" outlineLevel="0" collapsed="false">
      <c r="A192" s="40"/>
      <c r="B192" s="41"/>
      <c r="C192" s="41"/>
      <c r="D192" s="41"/>
      <c r="E192" s="41"/>
      <c r="F192" s="41"/>
      <c r="G192" s="41"/>
      <c r="H192" s="41"/>
      <c r="I192" s="41"/>
      <c r="J192" s="41"/>
    </row>
    <row r="193" customFormat="false" ht="15" hidden="false" customHeight="true" outlineLevel="0" collapsed="false">
      <c r="A193" s="40"/>
      <c r="B193" s="41"/>
      <c r="C193" s="41"/>
      <c r="D193" s="42" t="s">
        <v>384</v>
      </c>
      <c r="E193" s="41"/>
      <c r="F193" s="43" t="s">
        <v>385</v>
      </c>
      <c r="G193" s="43"/>
      <c r="H193" s="44" t="n">
        <f aca="false">I187+I179+I166+I159+I155+I147+I140+I128+I124+I117+I114+I104+I102+I93+I91+I84+I72+I69+I65+I53+I45+I41+I34+I31+I29+I19+I16+I12+I9</f>
        <v>0</v>
      </c>
      <c r="I193" s="44"/>
      <c r="J193" s="44"/>
    </row>
    <row r="194" customFormat="false" ht="17.05" hidden="false" customHeight="true" outlineLevel="0" collapsed="false">
      <c r="A194" s="40"/>
      <c r="B194" s="41"/>
      <c r="C194" s="41"/>
      <c r="D194" s="45" t="s">
        <v>386</v>
      </c>
      <c r="E194" s="41"/>
      <c r="F194" s="43" t="s">
        <v>387</v>
      </c>
      <c r="G194" s="43"/>
      <c r="H194" s="44" t="n">
        <f aca="false">H195-H193</f>
        <v>0</v>
      </c>
      <c r="I194" s="44"/>
      <c r="J194" s="44"/>
    </row>
    <row r="195" customFormat="false" ht="15" hidden="false" customHeight="true" outlineLevel="0" collapsed="false">
      <c r="A195" s="46"/>
      <c r="B195" s="47"/>
      <c r="C195" s="47"/>
      <c r="D195" s="48"/>
      <c r="E195" s="47"/>
      <c r="F195" s="43" t="s">
        <v>388</v>
      </c>
      <c r="G195" s="43"/>
      <c r="H195" s="44" t="n">
        <f aca="false">J187+J179+J166+J159+J155+J147+J140+J128+J124+J117+J114+J104+J102+J93+J91+J84+J72+J69+J65+J53+J45+J41+J34+J31+J29+J19+J16+J12+J9</f>
        <v>0</v>
      </c>
      <c r="I195" s="44"/>
      <c r="J195" s="44"/>
    </row>
    <row r="196" customFormat="false" ht="15" hidden="false" customHeight="true" outlineLevel="0" collapsed="false">
      <c r="A196" s="49"/>
      <c r="B196" s="49"/>
      <c r="C196" s="49"/>
      <c r="D196" s="50"/>
      <c r="E196" s="51"/>
    </row>
    <row r="197" customFormat="false" ht="15" hidden="false" customHeight="true" outlineLevel="0" collapsed="false">
      <c r="A197" s="49"/>
      <c r="B197" s="49"/>
      <c r="C197" s="49"/>
      <c r="D197" s="50"/>
      <c r="E197" s="51"/>
    </row>
    <row r="198" customFormat="false" ht="15" hidden="false" customHeight="false" outlineLevel="0" collapsed="false">
      <c r="A198" s="49"/>
      <c r="B198" s="49"/>
      <c r="C198" s="49"/>
      <c r="E198" s="51"/>
    </row>
    <row r="199" customFormat="false" ht="15" hidden="false" customHeight="false" outlineLevel="0" collapsed="false">
      <c r="A199" s="52"/>
      <c r="B199" s="53"/>
      <c r="C199" s="53"/>
      <c r="E199" s="53"/>
      <c r="F199" s="53"/>
      <c r="G199" s="53"/>
      <c r="H199" s="53"/>
      <c r="I199" s="53"/>
      <c r="J199" s="53"/>
    </row>
    <row r="201" customFormat="false" ht="12.8" hidden="false" customHeight="false" outlineLevel="0" collapsed="false"/>
    <row r="202" customFormat="false" ht="12.8" hidden="false" customHeight="false" outlineLevel="0" collapsed="false"/>
    <row r="203" customFormat="false" ht="12.8" hidden="false" customHeight="false" outlineLevel="0" collapsed="false"/>
    <row r="204" customFormat="false" ht="12.8" hidden="false" customHeight="false" outlineLevel="0" collapsed="false"/>
    <row r="205" customFormat="false" ht="12.8" hidden="false" customHeight="false" outlineLevel="0" collapsed="false"/>
    <row r="206" customFormat="false" ht="12.8" hidden="false" customHeight="false" outlineLevel="0" collapsed="false"/>
    <row r="207" customFormat="false" ht="12.8" hidden="false" customHeight="false" outlineLevel="0" collapsed="false"/>
    <row r="208" customFormat="false" ht="12.8" hidden="false" customHeight="false" outlineLevel="0" collapsed="false"/>
    <row r="209" customFormat="false" ht="12.8" hidden="false" customHeight="false" outlineLevel="0" collapsed="false"/>
    <row r="210" customFormat="false" ht="12.8" hidden="false" customHeight="false" outlineLevel="0" collapsed="false"/>
    <row r="211" customFormat="false" ht="12.8" hidden="false" customHeight="false" outlineLevel="0" collapsed="false"/>
    <row r="212" customFormat="false" ht="12.8" hidden="false" customHeight="false" outlineLevel="0" collapsed="false"/>
    <row r="213" customFormat="false" ht="12.8" hidden="false" customHeight="false" outlineLevel="0" collapsed="false"/>
    <row r="214" customFormat="false" ht="12.8" hidden="false" customHeight="false" outlineLevel="0" collapsed="false"/>
    <row r="215" customFormat="false" ht="12.8" hidden="false" customHeight="false" outlineLevel="0" collapsed="false"/>
    <row r="216" customFormat="false" ht="12.8" hidden="false" customHeight="false" outlineLevel="0" collapsed="false"/>
    <row r="217" customFormat="false" ht="12.8" hidden="false" customHeight="false" outlineLevel="0" collapsed="false"/>
    <row r="218" customFormat="false" ht="12.8" hidden="false" customHeight="false" outlineLevel="0" collapsed="false"/>
    <row r="219" customFormat="false" ht="12.8" hidden="false" customHeight="false" outlineLevel="0" collapsed="false"/>
    <row r="220" customFormat="false" ht="12.8" hidden="false" customHeight="false" outlineLevel="0" collapsed="false"/>
    <row r="221" customFormat="false" ht="12.8" hidden="false" customHeight="false" outlineLevel="0" collapsed="false"/>
    <row r="222" customFormat="false" ht="12.8" hidden="false" customHeight="false" outlineLevel="0" collapsed="false"/>
    <row r="223" customFormat="false" ht="12.8" hidden="false" customHeight="false" outlineLevel="0" collapsed="false"/>
    <row r="224" customFormat="false" ht="12.8" hidden="false" customHeight="false" outlineLevel="0" collapsed="false"/>
    <row r="225" customFormat="false" ht="12.8" hidden="false" customHeight="false" outlineLevel="0" collapsed="false"/>
    <row r="226" customFormat="false" ht="12.8" hidden="false" customHeight="false" outlineLevel="0" collapsed="false"/>
    <row r="227" customFormat="false" ht="12.8" hidden="false" customHeight="false" outlineLevel="0" collapsed="false"/>
    <row r="228" customFormat="false" ht="12.8" hidden="false" customHeight="false" outlineLevel="0" collapsed="false"/>
    <row r="229" customFormat="false" ht="12.8" hidden="false" customHeight="false" outlineLevel="0" collapsed="false"/>
    <row r="230" customFormat="false" ht="12.8" hidden="false" customHeight="false" outlineLevel="0" collapsed="false"/>
    <row r="231" customFormat="false" ht="12.8" hidden="false" customHeight="false" outlineLevel="0" collapsed="false"/>
    <row r="232" customFormat="false" ht="12.8" hidden="false" customHeight="false" outlineLevel="0" collapsed="false"/>
    <row r="233" customFormat="false" ht="12.8" hidden="false" customHeight="false" outlineLevel="0" collapsed="false"/>
    <row r="234" customFormat="false" ht="12.8" hidden="false" customHeight="false" outlineLevel="0" collapsed="false"/>
    <row r="235" customFormat="false" ht="12.8" hidden="false" customHeight="false" outlineLevel="0" collapsed="false"/>
    <row r="236" customFormat="false" ht="12.8" hidden="false" customHeight="false" outlineLevel="0" collapsed="false"/>
    <row r="237" customFormat="false" ht="12.8" hidden="false" customHeight="false" outlineLevel="0" collapsed="false"/>
    <row r="238" customFormat="false" ht="12.8" hidden="false" customHeight="false" outlineLevel="0" collapsed="false"/>
    <row r="239" customFormat="false" ht="12.8" hidden="false" customHeight="false" outlineLevel="0" collapsed="false"/>
    <row r="240" customFormat="false" ht="12.8" hidden="false" customHeight="false" outlineLevel="0" collapsed="false"/>
    <row r="241" customFormat="false" ht="12.8" hidden="false" customHeight="false" outlineLevel="0" collapsed="false"/>
    <row r="242" customFormat="false" ht="12.8" hidden="false" customHeight="false" outlineLevel="0" collapsed="false"/>
    <row r="243" customFormat="false" ht="12.8" hidden="false" customHeight="false" outlineLevel="0" collapsed="false"/>
    <row r="244" customFormat="false" ht="12.8" hidden="false" customHeight="false" outlineLevel="0" collapsed="false"/>
    <row r="245" customFormat="false" ht="12.8" hidden="false" customHeight="false" outlineLevel="0" collapsed="false"/>
    <row r="246" customFormat="false" ht="12.8" hidden="false" customHeight="false" outlineLevel="0" collapsed="false"/>
    <row r="247" customFormat="false" ht="12.8" hidden="false" customHeight="false" outlineLevel="0" collapsed="false"/>
    <row r="248" customFormat="false" ht="12.8" hidden="false" customHeight="false" outlineLevel="0" collapsed="false"/>
    <row r="249" customFormat="false" ht="12.8" hidden="false" customHeight="false" outlineLevel="0" collapsed="false"/>
    <row r="250" customFormat="false" ht="12.8" hidden="false" customHeight="false" outlineLevel="0" collapsed="false"/>
    <row r="251" customFormat="false" ht="12.8" hidden="false" customHeight="false" outlineLevel="0" collapsed="false"/>
    <row r="252" customFormat="false" ht="12.8" hidden="false" customHeight="false" outlineLevel="0" collapsed="false"/>
    <row r="253" customFormat="false" ht="12.8" hidden="false" customHeight="false" outlineLevel="0" collapsed="false"/>
    <row r="254" customFormat="false" ht="12.8" hidden="false" customHeight="false" outlineLevel="0" collapsed="false"/>
    <row r="255" customFormat="false" ht="12.8" hidden="false" customHeight="false" outlineLevel="0" collapsed="false"/>
    <row r="256" customFormat="false" ht="12.8" hidden="false" customHeight="false" outlineLevel="0" collapsed="false"/>
    <row r="257" customFormat="false" ht="12.8" hidden="false" customHeight="false" outlineLevel="0" collapsed="false"/>
    <row r="258" customFormat="false" ht="12.8" hidden="false" customHeight="false" outlineLevel="0" collapsed="false"/>
    <row r="259" customFormat="false" ht="12.8" hidden="false" customHeight="false" outlineLevel="0" collapsed="false"/>
    <row r="260" customFormat="false" ht="12.8" hidden="false" customHeight="false" outlineLevel="0" collapsed="false"/>
    <row r="261" customFormat="false" ht="12.8" hidden="false" customHeight="false" outlineLevel="0" collapsed="false"/>
    <row r="262" customFormat="false" ht="12.8" hidden="false" customHeight="false" outlineLevel="0" collapsed="false"/>
    <row r="263" customFormat="false" ht="12.8" hidden="false" customHeight="false" outlineLevel="0" collapsed="false"/>
    <row r="264" customFormat="false" ht="12.8" hidden="false" customHeight="false" outlineLevel="0" collapsed="false"/>
    <row r="265" customFormat="false" ht="12.8" hidden="false" customHeight="false" outlineLevel="0" collapsed="false"/>
    <row r="266" customFormat="false" ht="12.8" hidden="false" customHeight="false" outlineLevel="0" collapsed="false"/>
    <row r="267" customFormat="false" ht="12.8" hidden="false" customHeight="false" outlineLevel="0" collapsed="false"/>
    <row r="268" customFormat="false" ht="12.8" hidden="false" customHeight="false" outlineLevel="0" collapsed="false"/>
    <row r="269" customFormat="false" ht="12.8" hidden="false" customHeight="false" outlineLevel="0" collapsed="false"/>
    <row r="270" customFormat="false" ht="12.8" hidden="false" customHeight="false" outlineLevel="0" collapsed="false"/>
    <row r="271" customFormat="false" ht="12.8" hidden="false" customHeight="false" outlineLevel="0" collapsed="false"/>
    <row r="272" customFormat="false" ht="12.8" hidden="false" customHeight="false" outlineLevel="0" collapsed="false"/>
    <row r="273" customFormat="false" ht="12.8" hidden="false" customHeight="false" outlineLevel="0" collapsed="false"/>
    <row r="274" customFormat="false" ht="12.8" hidden="false" customHeight="false" outlineLevel="0" collapsed="false"/>
    <row r="275" customFormat="false" ht="12.8" hidden="false" customHeight="false" outlineLevel="0" collapsed="false"/>
    <row r="276" customFormat="false" ht="12.8" hidden="false" customHeight="false" outlineLevel="0" collapsed="false"/>
    <row r="277" customFormat="false" ht="12.8" hidden="false" customHeight="false" outlineLevel="0" collapsed="false"/>
    <row r="278" customFormat="false" ht="12.8" hidden="false" customHeight="false" outlineLevel="0" collapsed="false"/>
    <row r="279" customFormat="false" ht="12.8" hidden="false" customHeight="false" outlineLevel="0" collapsed="false"/>
    <row r="280" customFormat="false" ht="12.8" hidden="false" customHeight="false" outlineLevel="0" collapsed="false"/>
    <row r="281" customFormat="false" ht="12.8" hidden="false" customHeight="false" outlineLevel="0" collapsed="false"/>
    <row r="282" customFormat="false" ht="12.8" hidden="false" customHeight="false" outlineLevel="0" collapsed="false"/>
    <row r="283" customFormat="false" ht="12.8" hidden="false" customHeight="false" outlineLevel="0" collapsed="false"/>
    <row r="284" customFormat="false" ht="12.8" hidden="false" customHeight="false" outlineLevel="0" collapsed="false"/>
    <row r="285" customFormat="false" ht="12.8" hidden="false" customHeight="false" outlineLevel="0" collapsed="false"/>
    <row r="286" customFormat="false" ht="12.8" hidden="false" customHeight="false" outlineLevel="0" collapsed="false"/>
    <row r="287" customFormat="false" ht="12.8" hidden="false" customHeight="false" outlineLevel="0" collapsed="false"/>
    <row r="288" customFormat="false" ht="12.8" hidden="false" customHeight="false" outlineLevel="0" collapsed="false"/>
    <row r="289" customFormat="false" ht="12.8" hidden="false" customHeight="false" outlineLevel="0" collapsed="false"/>
    <row r="290" customFormat="false" ht="12.8" hidden="false" customHeight="false" outlineLevel="0" collapsed="false"/>
    <row r="1048576" customFormat="false" ht="12.8" hidden="false" customHeight="false" outlineLevel="0" collapsed="false"/>
  </sheetData>
  <mergeCells count="23">
    <mergeCell ref="A1:J1"/>
    <mergeCell ref="A2:B2"/>
    <mergeCell ref="E2:H2"/>
    <mergeCell ref="I2:J2"/>
    <mergeCell ref="A3:D3"/>
    <mergeCell ref="E3:H3"/>
    <mergeCell ref="I3:J3"/>
    <mergeCell ref="L3:M3"/>
    <mergeCell ref="A4:D4"/>
    <mergeCell ref="E4:G4"/>
    <mergeCell ref="L4:M4"/>
    <mergeCell ref="A5:D5"/>
    <mergeCell ref="E5:J5"/>
    <mergeCell ref="A7:J7"/>
    <mergeCell ref="F193:G193"/>
    <mergeCell ref="H193:J193"/>
    <mergeCell ref="F194:G194"/>
    <mergeCell ref="H194:J194"/>
    <mergeCell ref="F195:G195"/>
    <mergeCell ref="H195:J195"/>
    <mergeCell ref="A196:C196"/>
    <mergeCell ref="A197:C197"/>
    <mergeCell ref="A198:C198"/>
  </mergeCells>
  <printOptions headings="false" gridLines="false" gridLinesSet="true" horizontalCentered="false" verticalCentered="false"/>
  <pageMargins left="0.5" right="0.5" top="0.402777777777778" bottom="1.19166666666667" header="0.511805555555555" footer="0.5"/>
  <pageSetup paperSize="9" scale="100" firstPageNumber="0" fitToWidth="1" fitToHeight="0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Roman,Normal"&amp;12Página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52"/>
  <sheetViews>
    <sheetView windowProtection="false" showFormulas="false" showGridLines="true" showRowColHeaders="true" showZeros="true" rightToLeft="false" tabSelected="false" showOutlineSymbols="false" defaultGridColor="true" view="normal" topLeftCell="A1" colorId="64" zoomScale="75" zoomScaleNormal="75" zoomScalePageLayoutView="100" workbookViewId="0">
      <selection pane="topLeft" activeCell="A5" activeCellId="0" sqref="A5"/>
    </sheetView>
  </sheetViews>
  <sheetFormatPr defaultRowHeight="12.8"/>
  <cols>
    <col collapsed="false" hidden="false" max="1" min="1" style="0" width="4.32142857142857"/>
    <col collapsed="false" hidden="false" max="2" min="2" style="0" width="11.3418367346939"/>
    <col collapsed="false" hidden="false" max="3" min="3" style="0" width="24.7040816326531"/>
    <col collapsed="false" hidden="false" max="5" min="5" style="0" width="6.88265306122449"/>
    <col collapsed="false" hidden="false" max="6" min="6" style="0" width="7.69387755102041"/>
    <col collapsed="false" hidden="false" max="7" min="7" style="0" width="10.6632653061225"/>
    <col collapsed="false" hidden="false" max="8" min="8" style="0" width="7.1530612244898"/>
    <col collapsed="false" hidden="false" max="9" min="9" style="0" width="10.6632653061225"/>
    <col collapsed="false" hidden="false" max="1025" min="10" style="0" width="11.3418367346939"/>
  </cols>
  <sheetData>
    <row r="1" customFormat="false" ht="17.35" hidden="false" customHeight="true" outlineLevel="0" collapsed="false">
      <c r="A1" s="54" t="s">
        <v>389</v>
      </c>
      <c r="B1" s="54"/>
      <c r="C1" s="54"/>
      <c r="D1" s="54"/>
      <c r="E1" s="54"/>
      <c r="F1" s="54"/>
      <c r="G1" s="54"/>
      <c r="H1" s="54"/>
      <c r="I1" s="54"/>
    </row>
    <row r="2" customFormat="false" ht="15" hidden="false" customHeight="true" outlineLevel="0" collapsed="false">
      <c r="A2" s="55" t="s">
        <v>390</v>
      </c>
      <c r="B2" s="55"/>
      <c r="C2" s="55"/>
      <c r="D2" s="55"/>
      <c r="E2" s="55"/>
      <c r="F2" s="55"/>
      <c r="G2" s="55"/>
      <c r="H2" s="55"/>
      <c r="I2" s="55"/>
    </row>
    <row r="3" customFormat="false" ht="15" hidden="false" customHeight="true" outlineLevel="0" collapsed="false">
      <c r="A3" s="56" t="str">
        <f aca="false">'Orçamento Sintético'!A4</f>
        <v>LOCAL: RUA JOÃO JORGE ROSA ,1332 BARRA FUNDA – PARAGUAÇU PAULISTA – SP.</v>
      </c>
      <c r="B3" s="56"/>
      <c r="C3" s="56"/>
      <c r="D3" s="56"/>
      <c r="E3" s="56"/>
      <c r="F3" s="56"/>
      <c r="G3" s="56"/>
      <c r="H3" s="56"/>
      <c r="I3" s="56"/>
    </row>
    <row r="4" customFormat="false" ht="15" hidden="false" customHeight="true" outlineLevel="0" collapsed="false">
      <c r="A4" s="57" t="str">
        <f aca="false">'Orçamento Sintético'!A5</f>
        <v>DATA:   /   /20</v>
      </c>
      <c r="B4" s="57"/>
      <c r="C4" s="57"/>
      <c r="D4" s="57"/>
      <c r="E4" s="57"/>
      <c r="F4" s="57"/>
      <c r="G4" s="57"/>
      <c r="H4" s="57"/>
      <c r="I4" s="57"/>
    </row>
    <row r="5" customFormat="false" ht="19.15" hidden="false" customHeight="true" outlineLevel="0" collapsed="false">
      <c r="A5" s="57" t="str">
        <f aca="false">'Orçamento Sintético'!E5</f>
        <v>SINAPI 09/2020 - CPOS 07/2020 - SIURB 01/2020 - FDE 07/2020 -  SBC 08/2020</v>
      </c>
      <c r="B5" s="57"/>
      <c r="C5" s="57"/>
      <c r="D5" s="57"/>
      <c r="E5" s="57"/>
      <c r="F5" s="57"/>
      <c r="G5" s="57"/>
      <c r="H5" s="57"/>
      <c r="I5" s="57"/>
    </row>
    <row r="6" customFormat="false" ht="12.8" hidden="false" customHeight="false" outlineLevel="0" collapsed="false">
      <c r="A6" s="58" t="s">
        <v>391</v>
      </c>
      <c r="B6" s="58"/>
      <c r="C6" s="58"/>
      <c r="D6" s="58"/>
      <c r="E6" s="58"/>
      <c r="F6" s="58"/>
      <c r="G6" s="58"/>
      <c r="H6" s="58"/>
      <c r="I6" s="58"/>
    </row>
    <row r="7" customFormat="false" ht="12.8" hidden="false" customHeight="false" outlineLevel="0" collapsed="false">
      <c r="A7" s="59" t="s">
        <v>392</v>
      </c>
      <c r="B7" s="59"/>
      <c r="C7" s="59"/>
      <c r="D7" s="59"/>
      <c r="E7" s="59"/>
      <c r="F7" s="59"/>
      <c r="G7" s="59"/>
      <c r="H7" s="59"/>
      <c r="I7" s="59"/>
    </row>
    <row r="8" customFormat="false" ht="12.8" hidden="false" customHeight="false" outlineLevel="0" collapsed="false">
      <c r="A8" s="60" t="s">
        <v>9</v>
      </c>
      <c r="B8" s="60" t="s">
        <v>12</v>
      </c>
      <c r="C8" s="60"/>
      <c r="D8" s="61" t="s">
        <v>393</v>
      </c>
      <c r="E8" s="61"/>
      <c r="F8" s="61" t="s">
        <v>394</v>
      </c>
      <c r="G8" s="61"/>
      <c r="H8" s="61" t="s">
        <v>395</v>
      </c>
      <c r="I8" s="61"/>
    </row>
    <row r="9" customFormat="false" ht="11.45" hidden="false" customHeight="true" outlineLevel="0" collapsed="false">
      <c r="A9" s="60"/>
      <c r="B9" s="60"/>
      <c r="C9" s="60"/>
      <c r="D9" s="62" t="s">
        <v>396</v>
      </c>
      <c r="E9" s="62" t="s">
        <v>397</v>
      </c>
      <c r="F9" s="62" t="s">
        <v>398</v>
      </c>
      <c r="G9" s="62" t="s">
        <v>399</v>
      </c>
      <c r="H9" s="62" t="s">
        <v>398</v>
      </c>
      <c r="I9" s="62" t="s">
        <v>399</v>
      </c>
    </row>
    <row r="10" customFormat="false" ht="12.8" hidden="false" customHeight="false" outlineLevel="0" collapsed="false">
      <c r="A10" s="62" t="n">
        <v>1</v>
      </c>
      <c r="B10" s="63" t="str">
        <f aca="false">'Orçamento Sintético'!D9</f>
        <v>PAREDES DE GESSO ACARTONADO DIRETORIA</v>
      </c>
      <c r="C10" s="63"/>
      <c r="D10" s="64" t="n">
        <f aca="false">'Orçamento Sintético'!J9</f>
        <v>0</v>
      </c>
      <c r="E10" s="65" t="e">
        <f aca="false">D10/D41</f>
        <v>#DIV/0!</v>
      </c>
      <c r="F10" s="66" t="n">
        <v>0.65</v>
      </c>
      <c r="G10" s="67" t="n">
        <f aca="false">D10*F10</f>
        <v>0</v>
      </c>
      <c r="H10" s="66" t="n">
        <v>0.35</v>
      </c>
      <c r="I10" s="68" t="n">
        <f aca="false">H10*D10</f>
        <v>0</v>
      </c>
      <c r="J10" s="69"/>
    </row>
    <row r="11" customFormat="false" ht="12.8" hidden="false" customHeight="false" outlineLevel="0" collapsed="false">
      <c r="A11" s="62" t="n">
        <v>2</v>
      </c>
      <c r="B11" s="70" t="str">
        <f aca="false">'Orçamento Sintético'!D12</f>
        <v>ESQUADRIAS DE MADEIRA DIRETORIA</v>
      </c>
      <c r="C11" s="70"/>
      <c r="D11" s="64" t="n">
        <f aca="false">'Orçamento Sintético'!J12</f>
        <v>0</v>
      </c>
      <c r="E11" s="65" t="e">
        <f aca="false">D11/D41</f>
        <v>#DIV/0!</v>
      </c>
      <c r="F11" s="66" t="n">
        <v>0.7</v>
      </c>
      <c r="G11" s="67" t="n">
        <f aca="false">D11*F11</f>
        <v>0</v>
      </c>
      <c r="H11" s="66" t="n">
        <v>0.3</v>
      </c>
      <c r="I11" s="68" t="n">
        <f aca="false">H11*D11</f>
        <v>0</v>
      </c>
      <c r="J11" s="69"/>
    </row>
    <row r="12" customFormat="false" ht="12.8" hidden="false" customHeight="false" outlineLevel="0" collapsed="false">
      <c r="A12" s="62" t="n">
        <v>3</v>
      </c>
      <c r="B12" s="71" t="str">
        <f aca="false">'Orçamento Sintético'!D16</f>
        <v>DEMOLIÇÕES E RETIRADAS (DIRETORIA)</v>
      </c>
      <c r="C12" s="71"/>
      <c r="D12" s="64" t="n">
        <f aca="false">'Orçamento Sintético'!J16</f>
        <v>0</v>
      </c>
      <c r="E12" s="65" t="e">
        <f aca="false">D12/D41</f>
        <v>#DIV/0!</v>
      </c>
      <c r="F12" s="66" t="n">
        <v>1</v>
      </c>
      <c r="G12" s="67" t="n">
        <f aca="false">D12*F12</f>
        <v>0</v>
      </c>
      <c r="H12" s="72"/>
      <c r="I12" s="73"/>
      <c r="J12" s="69"/>
    </row>
    <row r="13" customFormat="false" ht="12.8" hidden="false" customHeight="false" outlineLevel="0" collapsed="false">
      <c r="A13" s="62" t="n">
        <v>4</v>
      </c>
      <c r="B13" s="71" t="str">
        <f aca="false">'Orçamento Sintético'!D19</f>
        <v>DEMOLIÇÕES  (AMPLIAÇÃO DA COZINHA)</v>
      </c>
      <c r="C13" s="71"/>
      <c r="D13" s="64" t="n">
        <f aca="false">'Orçamento Sintético'!J19</f>
        <v>0</v>
      </c>
      <c r="E13" s="65" t="e">
        <f aca="false">D13/D41</f>
        <v>#DIV/0!</v>
      </c>
      <c r="F13" s="66" t="n">
        <v>1</v>
      </c>
      <c r="G13" s="67" t="n">
        <f aca="false">D13*F13</f>
        <v>0</v>
      </c>
      <c r="H13" s="72"/>
      <c r="I13" s="73"/>
      <c r="J13" s="69"/>
    </row>
    <row r="14" customFormat="false" ht="12.8" hidden="false" customHeight="false" outlineLevel="0" collapsed="false">
      <c r="A14" s="62" t="n">
        <v>5</v>
      </c>
      <c r="B14" s="70" t="str">
        <f aca="false">'Orçamento Sintético'!D29</f>
        <v>AMPLIAÇÃO DA COZINHA</v>
      </c>
      <c r="C14" s="70"/>
      <c r="D14" s="64" t="n">
        <f aca="false">'Orçamento Sintético'!J29</f>
        <v>0</v>
      </c>
      <c r="E14" s="65" t="e">
        <f aca="false">D14/D41</f>
        <v>#DIV/0!</v>
      </c>
      <c r="F14" s="66" t="n">
        <v>1</v>
      </c>
      <c r="G14" s="67" t="n">
        <f aca="false">D14*F14</f>
        <v>0</v>
      </c>
      <c r="H14" s="72"/>
      <c r="I14" s="73"/>
      <c r="J14" s="69"/>
    </row>
    <row r="15" customFormat="false" ht="12.8" hidden="false" customHeight="false" outlineLevel="0" collapsed="false">
      <c r="A15" s="62" t="n">
        <v>6</v>
      </c>
      <c r="B15" s="70" t="str">
        <f aca="false">'Orçamento Sintético'!D31</f>
        <v>SERVIÇOS EM TERRA</v>
      </c>
      <c r="C15" s="70"/>
      <c r="D15" s="64" t="n">
        <f aca="false">'Orçamento Sintético'!J31</f>
        <v>0</v>
      </c>
      <c r="E15" s="65" t="e">
        <f aca="false">D15/D41</f>
        <v>#DIV/0!</v>
      </c>
      <c r="F15" s="66" t="n">
        <v>1</v>
      </c>
      <c r="G15" s="67" t="n">
        <f aca="false">D15*F15</f>
        <v>0</v>
      </c>
      <c r="H15" s="72"/>
      <c r="I15" s="73"/>
      <c r="J15" s="69"/>
    </row>
    <row r="16" customFormat="false" ht="12.8" hidden="false" customHeight="false" outlineLevel="0" collapsed="false">
      <c r="A16" s="62" t="n">
        <v>7</v>
      </c>
      <c r="B16" s="70" t="str">
        <f aca="false">'Orçamento Sintético'!D34</f>
        <v>FUNDAÇÃO</v>
      </c>
      <c r="C16" s="70"/>
      <c r="D16" s="64" t="n">
        <f aca="false">'Orçamento Sintético'!J34</f>
        <v>0</v>
      </c>
      <c r="E16" s="65" t="e">
        <f aca="false">D16/D41</f>
        <v>#DIV/0!</v>
      </c>
      <c r="F16" s="66" t="n">
        <v>1</v>
      </c>
      <c r="G16" s="67" t="n">
        <f aca="false">D16*F16</f>
        <v>0</v>
      </c>
      <c r="H16" s="72"/>
      <c r="I16" s="73"/>
      <c r="J16" s="69"/>
    </row>
    <row r="17" customFormat="false" ht="12.8" hidden="false" customHeight="false" outlineLevel="0" collapsed="false">
      <c r="A17" s="62" t="n">
        <v>8</v>
      </c>
      <c r="B17" s="70" t="str">
        <f aca="false">'Orçamento Sintético'!D41</f>
        <v>IMPERMEABILIZAÇÃO</v>
      </c>
      <c r="C17" s="70"/>
      <c r="D17" s="64" t="n">
        <f aca="false">'Orçamento Sintético'!J41</f>
        <v>0</v>
      </c>
      <c r="E17" s="65" t="e">
        <f aca="false">D17/D41</f>
        <v>#DIV/0!</v>
      </c>
      <c r="F17" s="66" t="n">
        <v>1</v>
      </c>
      <c r="G17" s="67" t="n">
        <f aca="false">D17*F17</f>
        <v>0</v>
      </c>
      <c r="H17" s="72"/>
      <c r="I17" s="73"/>
      <c r="J17" s="69"/>
    </row>
    <row r="18" customFormat="false" ht="12.8" hidden="false" customHeight="false" outlineLevel="0" collapsed="false">
      <c r="A18" s="62" t="n">
        <v>9</v>
      </c>
      <c r="B18" s="70" t="str">
        <f aca="false">'Orçamento Sintético'!D45</f>
        <v>ALVENARIA DE ELEVAÇÃO</v>
      </c>
      <c r="C18" s="70"/>
      <c r="D18" s="64" t="n">
        <f aca="false">'Orçamento Sintético'!J45</f>
        <v>0</v>
      </c>
      <c r="E18" s="65" t="e">
        <f aca="false">D18/D41</f>
        <v>#DIV/0!</v>
      </c>
      <c r="F18" s="66" t="n">
        <v>0.65</v>
      </c>
      <c r="G18" s="67" t="n">
        <f aca="false">D18*F18</f>
        <v>0</v>
      </c>
      <c r="H18" s="66" t="n">
        <v>0.35</v>
      </c>
      <c r="I18" s="68" t="n">
        <f aca="false">H18*D18</f>
        <v>0</v>
      </c>
      <c r="J18" s="69"/>
    </row>
    <row r="19" customFormat="false" ht="12.8" hidden="false" customHeight="false" outlineLevel="0" collapsed="false">
      <c r="A19" s="62" t="n">
        <v>10</v>
      </c>
      <c r="B19" s="70" t="str">
        <f aca="false">'Orçamento Sintético'!D53</f>
        <v>COBERTURA</v>
      </c>
      <c r="C19" s="70"/>
      <c r="D19" s="64" t="n">
        <f aca="false">'Orçamento Sintético'!J53</f>
        <v>0</v>
      </c>
      <c r="E19" s="65" t="e">
        <f aca="false">D19/D41</f>
        <v>#DIV/0!</v>
      </c>
      <c r="F19" s="66" t="n">
        <v>0.6</v>
      </c>
      <c r="G19" s="67" t="n">
        <f aca="false">D19*F19</f>
        <v>0</v>
      </c>
      <c r="H19" s="66" t="n">
        <v>0.4</v>
      </c>
      <c r="I19" s="68" t="n">
        <f aca="false">H19*D19</f>
        <v>0</v>
      </c>
      <c r="J19" s="69"/>
    </row>
    <row r="20" customFormat="false" ht="12.8" hidden="false" customHeight="false" outlineLevel="0" collapsed="false">
      <c r="A20" s="62" t="n">
        <v>11</v>
      </c>
      <c r="B20" s="70" t="str">
        <f aca="false">'Orçamento Sintético'!D65</f>
        <v>PISO</v>
      </c>
      <c r="C20" s="70"/>
      <c r="D20" s="64" t="n">
        <f aca="false">'Orçamento Sintético'!J65</f>
        <v>0</v>
      </c>
      <c r="E20" s="65" t="e">
        <f aca="false">D20/D41</f>
        <v>#DIV/0!</v>
      </c>
      <c r="F20" s="66" t="n">
        <v>0.5</v>
      </c>
      <c r="G20" s="67" t="n">
        <f aca="false">D20*F20</f>
        <v>0</v>
      </c>
      <c r="H20" s="66" t="n">
        <v>0.5</v>
      </c>
      <c r="I20" s="68" t="n">
        <f aca="false">H20*D20</f>
        <v>0</v>
      </c>
      <c r="J20" s="69"/>
    </row>
    <row r="21" customFormat="false" ht="12.8" hidden="false" customHeight="false" outlineLevel="0" collapsed="false">
      <c r="A21" s="62" t="n">
        <v>12</v>
      </c>
      <c r="B21" s="70" t="str">
        <f aca="false">'Orçamento Sintético'!D69</f>
        <v>BANCADAS</v>
      </c>
      <c r="C21" s="70"/>
      <c r="D21" s="64" t="n">
        <f aca="false">'Orçamento Sintético'!J69</f>
        <v>0</v>
      </c>
      <c r="E21" s="65" t="e">
        <f aca="false">D21/D41</f>
        <v>#DIV/0!</v>
      </c>
      <c r="F21" s="72"/>
      <c r="G21" s="74"/>
      <c r="H21" s="66" t="n">
        <v>1</v>
      </c>
      <c r="I21" s="68" t="n">
        <f aca="false">H21*D21</f>
        <v>0</v>
      </c>
      <c r="J21" s="69"/>
    </row>
    <row r="22" customFormat="false" ht="12.8" hidden="false" customHeight="false" outlineLevel="0" collapsed="false">
      <c r="A22" s="62" t="n">
        <v>13</v>
      </c>
      <c r="B22" s="70" t="str">
        <f aca="false">'Orçamento Sintético'!D72</f>
        <v>INSTALAÇÕES HIDROSANITARIAS</v>
      </c>
      <c r="C22" s="70"/>
      <c r="D22" s="64" t="n">
        <f aca="false">'Orçamento Sintético'!J72</f>
        <v>0</v>
      </c>
      <c r="E22" s="65" t="e">
        <f aca="false">D22/D41</f>
        <v>#DIV/0!</v>
      </c>
      <c r="F22" s="66" t="n">
        <v>0.7</v>
      </c>
      <c r="G22" s="67" t="n">
        <f aca="false">D22*F22</f>
        <v>0</v>
      </c>
      <c r="H22" s="66" t="n">
        <v>0.3</v>
      </c>
      <c r="I22" s="68" t="n">
        <f aca="false">H22*D22</f>
        <v>0</v>
      </c>
      <c r="J22" s="69"/>
    </row>
    <row r="23" customFormat="false" ht="12.8" hidden="false" customHeight="false" outlineLevel="0" collapsed="false">
      <c r="A23" s="62" t="n">
        <v>14</v>
      </c>
      <c r="B23" s="70" t="str">
        <f aca="false">'Orçamento Sintético'!D84</f>
        <v>INSTALAÇÕES ELETRICAS</v>
      </c>
      <c r="C23" s="70"/>
      <c r="D23" s="64" t="n">
        <f aca="false">'Orçamento Sintético'!J84</f>
        <v>0</v>
      </c>
      <c r="E23" s="65" t="e">
        <f aca="false">D23/D41</f>
        <v>#DIV/0!</v>
      </c>
      <c r="F23" s="66" t="n">
        <v>0.5</v>
      </c>
      <c r="G23" s="67" t="n">
        <f aca="false">D23*F23</f>
        <v>0</v>
      </c>
      <c r="H23" s="66" t="n">
        <v>0.5</v>
      </c>
      <c r="I23" s="68" t="n">
        <f aca="false">H23*D23</f>
        <v>0</v>
      </c>
      <c r="J23" s="69"/>
    </row>
    <row r="24" customFormat="false" ht="12.8" hidden="false" customHeight="false" outlineLevel="0" collapsed="false">
      <c r="A24" s="62" t="n">
        <v>15</v>
      </c>
      <c r="B24" s="75" t="str">
        <f aca="false">'Orçamento Sintético'!D91</f>
        <v>CALÇAMENTO REPAROS EM GRELHAS EXTERNAS</v>
      </c>
      <c r="C24" s="75"/>
      <c r="D24" s="64" t="n">
        <f aca="false">'Orçamento Sintético'!J91</f>
        <v>0</v>
      </c>
      <c r="E24" s="65" t="e">
        <f aca="false">D24/D41</f>
        <v>#DIV/0!</v>
      </c>
      <c r="F24" s="72"/>
      <c r="G24" s="73"/>
      <c r="H24" s="66" t="n">
        <v>1</v>
      </c>
      <c r="I24" s="68" t="n">
        <f aca="false">H24*D24</f>
        <v>0</v>
      </c>
      <c r="J24" s="69"/>
    </row>
    <row r="25" customFormat="false" ht="12.8" hidden="false" customHeight="false" outlineLevel="0" collapsed="false">
      <c r="A25" s="62" t="n">
        <v>16</v>
      </c>
      <c r="B25" s="76" t="str">
        <f aca="false">'Orçamento Sintético'!D93</f>
        <v>ESQUADRIAS</v>
      </c>
      <c r="C25" s="76"/>
      <c r="D25" s="64" t="n">
        <f aca="false">'Orçamento Sintético'!J93</f>
        <v>0</v>
      </c>
      <c r="E25" s="65" t="e">
        <f aca="false">D25/D41</f>
        <v>#DIV/0!</v>
      </c>
      <c r="F25" s="66" t="n">
        <v>0.5</v>
      </c>
      <c r="G25" s="67" t="n">
        <f aca="false">D25*F25</f>
        <v>0</v>
      </c>
      <c r="H25" s="66" t="n">
        <v>0.5</v>
      </c>
      <c r="I25" s="68" t="n">
        <f aca="false">H25*D25</f>
        <v>0</v>
      </c>
      <c r="J25" s="69"/>
    </row>
    <row r="26" customFormat="false" ht="12.8" hidden="false" customHeight="false" outlineLevel="0" collapsed="false">
      <c r="A26" s="62" t="n">
        <v>17</v>
      </c>
      <c r="B26" s="76" t="str">
        <f aca="false">'Orçamento Sintético'!D102</f>
        <v>CENTRAL GLP</v>
      </c>
      <c r="C26" s="76"/>
      <c r="D26" s="64" t="n">
        <f aca="false">'Orçamento Sintético'!J102</f>
        <v>0</v>
      </c>
      <c r="E26" s="65" t="e">
        <f aca="false">D26/D41</f>
        <v>#DIV/0!</v>
      </c>
      <c r="F26" s="66" t="n">
        <v>0.7</v>
      </c>
      <c r="G26" s="67" t="n">
        <f aca="false">D26*F26</f>
        <v>0</v>
      </c>
      <c r="H26" s="66" t="n">
        <v>0.3</v>
      </c>
      <c r="I26" s="68" t="n">
        <f aca="false">H26*D26</f>
        <v>0</v>
      </c>
      <c r="J26" s="69"/>
    </row>
    <row r="27" customFormat="false" ht="12.8" hidden="false" customHeight="false" outlineLevel="0" collapsed="false">
      <c r="A27" s="62" t="n">
        <v>18</v>
      </c>
      <c r="B27" s="76" t="str">
        <f aca="false">'Orçamento Sintético'!D104</f>
        <v>DEMOLIÇÕES E RETIRADAS SANITARIOS</v>
      </c>
      <c r="C27" s="76"/>
      <c r="D27" s="64" t="n">
        <f aca="false">'Orçamento Sintético'!J104</f>
        <v>0</v>
      </c>
      <c r="E27" s="65" t="e">
        <f aca="false">D27/D41</f>
        <v>#DIV/0!</v>
      </c>
      <c r="F27" s="66" t="n">
        <v>1</v>
      </c>
      <c r="G27" s="67" t="n">
        <f aca="false">D27*F27</f>
        <v>0</v>
      </c>
      <c r="H27" s="72"/>
      <c r="I27" s="73"/>
      <c r="J27" s="69"/>
    </row>
    <row r="28" customFormat="false" ht="12.8" hidden="false" customHeight="false" outlineLevel="0" collapsed="false">
      <c r="A28" s="62" t="n">
        <v>19</v>
      </c>
      <c r="B28" s="76" t="s">
        <v>262</v>
      </c>
      <c r="C28" s="76"/>
      <c r="D28" s="64" t="n">
        <f aca="false">'Orçamento Sintético'!J114</f>
        <v>0</v>
      </c>
      <c r="E28" s="65" t="e">
        <f aca="false">D28/D41</f>
        <v>#DIV/0!</v>
      </c>
      <c r="F28" s="66" t="n">
        <v>1</v>
      </c>
      <c r="G28" s="67" t="n">
        <f aca="false">D28*F28</f>
        <v>0</v>
      </c>
      <c r="H28" s="72"/>
      <c r="I28" s="73"/>
      <c r="J28" s="69"/>
    </row>
    <row r="29" customFormat="false" ht="12.8" hidden="false" customHeight="false" outlineLevel="0" collapsed="false">
      <c r="A29" s="62" t="n">
        <v>20</v>
      </c>
      <c r="B29" s="76" t="s">
        <v>82</v>
      </c>
      <c r="C29" s="76"/>
      <c r="D29" s="64" t="n">
        <f aca="false">'Orçamento Sintético'!J117</f>
        <v>0</v>
      </c>
      <c r="E29" s="65" t="e">
        <f aca="false">D29/D41</f>
        <v>#DIV/0!</v>
      </c>
      <c r="F29" s="66" t="n">
        <v>1</v>
      </c>
      <c r="G29" s="67" t="n">
        <f aca="false">D29*F29</f>
        <v>0</v>
      </c>
      <c r="H29" s="72"/>
      <c r="I29" s="73"/>
      <c r="J29" s="69"/>
    </row>
    <row r="30" customFormat="false" ht="12.8" hidden="false" customHeight="false" outlineLevel="0" collapsed="false">
      <c r="A30" s="62" t="n">
        <v>21</v>
      </c>
      <c r="B30" s="76" t="s">
        <v>102</v>
      </c>
      <c r="C30" s="76"/>
      <c r="D30" s="64" t="n">
        <f aca="false">'Orçamento Sintético'!J124</f>
        <v>0</v>
      </c>
      <c r="E30" s="65" t="e">
        <f aca="false">D30/D41</f>
        <v>#DIV/0!</v>
      </c>
      <c r="F30" s="66" t="n">
        <v>1</v>
      </c>
      <c r="G30" s="67" t="n">
        <f aca="false">D30*F30</f>
        <v>0</v>
      </c>
      <c r="H30" s="72"/>
      <c r="I30" s="73"/>
      <c r="J30" s="69"/>
    </row>
    <row r="31" customFormat="false" ht="12.8" hidden="false" customHeight="false" outlineLevel="0" collapsed="false">
      <c r="A31" s="62" t="n">
        <v>22</v>
      </c>
      <c r="B31" s="76" t="s">
        <v>277</v>
      </c>
      <c r="C31" s="76"/>
      <c r="D31" s="64" t="n">
        <f aca="false">'Orçamento Sintético'!J128</f>
        <v>0</v>
      </c>
      <c r="E31" s="65" t="e">
        <f aca="false">D31/D41</f>
        <v>#DIV/0!</v>
      </c>
      <c r="F31" s="66" t="n">
        <v>0.7</v>
      </c>
      <c r="G31" s="67" t="n">
        <f aca="false">D31*F31</f>
        <v>0</v>
      </c>
      <c r="H31" s="66" t="n">
        <v>0.3</v>
      </c>
      <c r="I31" s="68" t="n">
        <f aca="false">H31*D31</f>
        <v>0</v>
      </c>
      <c r="J31" s="69"/>
    </row>
    <row r="32" customFormat="false" ht="12.8" hidden="false" customHeight="false" outlineLevel="0" collapsed="false">
      <c r="A32" s="62" t="n">
        <v>23</v>
      </c>
      <c r="B32" s="76" t="s">
        <v>112</v>
      </c>
      <c r="C32" s="76"/>
      <c r="D32" s="64" t="n">
        <f aca="false">'Orçamento Sintético'!J140</f>
        <v>0</v>
      </c>
      <c r="E32" s="65" t="e">
        <f aca="false">D32/D41</f>
        <v>#DIV/0!</v>
      </c>
      <c r="F32" s="66" t="n">
        <v>1</v>
      </c>
      <c r="G32" s="67" t="n">
        <f aca="false">D32*F32</f>
        <v>0</v>
      </c>
      <c r="H32" s="72"/>
      <c r="I32" s="73"/>
      <c r="J32" s="69"/>
    </row>
    <row r="33" customFormat="false" ht="12.8" hidden="false" customHeight="false" outlineLevel="0" collapsed="false">
      <c r="A33" s="62" t="n">
        <v>24</v>
      </c>
      <c r="B33" s="76" t="s">
        <v>127</v>
      </c>
      <c r="C33" s="76" t="s">
        <v>127</v>
      </c>
      <c r="D33" s="64" t="n">
        <f aca="false">'Orçamento Sintético'!J147</f>
        <v>0</v>
      </c>
      <c r="E33" s="65" t="e">
        <f aca="false">D33/D41</f>
        <v>#DIV/0!</v>
      </c>
      <c r="F33" s="66" t="n">
        <v>0.6</v>
      </c>
      <c r="G33" s="67" t="n">
        <f aca="false">D33*F33</f>
        <v>0</v>
      </c>
      <c r="H33" s="66" t="n">
        <v>0.4</v>
      </c>
      <c r="I33" s="68" t="n">
        <f aca="false">H33*D33</f>
        <v>0</v>
      </c>
      <c r="J33" s="69"/>
    </row>
    <row r="34" customFormat="false" ht="12.8" hidden="false" customHeight="false" outlineLevel="0" collapsed="false">
      <c r="A34" s="62" t="n">
        <v>25</v>
      </c>
      <c r="B34" s="76" t="s">
        <v>156</v>
      </c>
      <c r="C34" s="76"/>
      <c r="D34" s="64" t="n">
        <f aca="false">'Orçamento Sintético'!J155</f>
        <v>0</v>
      </c>
      <c r="E34" s="65" t="e">
        <f aca="false">D34/D41</f>
        <v>#DIV/0!</v>
      </c>
      <c r="F34" s="66" t="n">
        <v>0.5</v>
      </c>
      <c r="G34" s="67" t="n">
        <f aca="false">D34*F34</f>
        <v>0</v>
      </c>
      <c r="H34" s="66" t="n">
        <v>0.5</v>
      </c>
      <c r="I34" s="68" t="n">
        <f aca="false">H34*D34</f>
        <v>0</v>
      </c>
      <c r="J34" s="69"/>
    </row>
    <row r="35" customFormat="false" ht="12.8" hidden="false" customHeight="false" outlineLevel="0" collapsed="false">
      <c r="A35" s="62" t="n">
        <v>26</v>
      </c>
      <c r="B35" s="76" t="s">
        <v>172</v>
      </c>
      <c r="C35" s="76"/>
      <c r="D35" s="64" t="n">
        <f aca="false">'Orçamento Sintético'!J159</f>
        <v>0</v>
      </c>
      <c r="E35" s="65" t="e">
        <f aca="false">D35/D41</f>
        <v>#DIV/0!</v>
      </c>
      <c r="F35" s="66" t="n">
        <v>0.7</v>
      </c>
      <c r="G35" s="67" t="n">
        <f aca="false">D35*F35</f>
        <v>0</v>
      </c>
      <c r="H35" s="66" t="n">
        <v>0.3</v>
      </c>
      <c r="I35" s="68" t="n">
        <f aca="false">H35*D35</f>
        <v>0</v>
      </c>
      <c r="J35" s="69"/>
    </row>
    <row r="36" customFormat="false" ht="12.8" hidden="false" customHeight="false" outlineLevel="0" collapsed="false">
      <c r="A36" s="62" t="n">
        <v>27</v>
      </c>
      <c r="B36" s="76" t="s">
        <v>328</v>
      </c>
      <c r="C36" s="76"/>
      <c r="D36" s="64" t="n">
        <f aca="false">'Orçamento Sintético'!J166</f>
        <v>0</v>
      </c>
      <c r="E36" s="65" t="e">
        <f aca="false">D36/D41</f>
        <v>#DIV/0!</v>
      </c>
      <c r="F36" s="72"/>
      <c r="G36" s="73"/>
      <c r="H36" s="66" t="n">
        <v>1</v>
      </c>
      <c r="I36" s="68" t="n">
        <f aca="false">H36*D36</f>
        <v>0</v>
      </c>
      <c r="J36" s="69"/>
    </row>
    <row r="37" customFormat="false" ht="12.8" hidden="false" customHeight="false" outlineLevel="0" collapsed="false">
      <c r="A37" s="62" t="n">
        <v>28</v>
      </c>
      <c r="B37" s="76" t="s">
        <v>360</v>
      </c>
      <c r="C37" s="76" t="s">
        <v>360</v>
      </c>
      <c r="D37" s="64" t="n">
        <f aca="false">'Orçamento Sintético'!J179</f>
        <v>0</v>
      </c>
      <c r="E37" s="65" t="e">
        <f aca="false">D37/D41</f>
        <v>#DIV/0!</v>
      </c>
      <c r="F37" s="66" t="n">
        <v>0.5</v>
      </c>
      <c r="G37" s="67" t="n">
        <f aca="false">D37*F37</f>
        <v>0</v>
      </c>
      <c r="H37" s="66" t="n">
        <v>0.5</v>
      </c>
      <c r="I37" s="68" t="n">
        <f aca="false">H37*D37</f>
        <v>0</v>
      </c>
      <c r="J37" s="69"/>
    </row>
    <row r="38" customFormat="false" ht="12.8" hidden="false" customHeight="false" outlineLevel="0" collapsed="false">
      <c r="A38" s="77" t="n">
        <v>29</v>
      </c>
      <c r="B38" s="78" t="s">
        <v>380</v>
      </c>
      <c r="C38" s="78"/>
      <c r="D38" s="64" t="n">
        <f aca="false">'Orçamento Sintético'!J187</f>
        <v>0</v>
      </c>
      <c r="E38" s="65" t="e">
        <f aca="false">D38/D41</f>
        <v>#DIV/0!</v>
      </c>
      <c r="F38" s="66" t="n">
        <v>0.5</v>
      </c>
      <c r="G38" s="67" t="n">
        <f aca="false">D38*F38</f>
        <v>0</v>
      </c>
      <c r="H38" s="66" t="n">
        <v>0.5</v>
      </c>
      <c r="I38" s="68" t="n">
        <f aca="false">H38*D38</f>
        <v>0</v>
      </c>
      <c r="J38" s="69"/>
    </row>
    <row r="39" customFormat="false" ht="12.8" hidden="false" customHeight="false" outlineLevel="0" collapsed="false">
      <c r="A39" s="79"/>
      <c r="B39" s="79"/>
      <c r="C39" s="79"/>
      <c r="D39" s="79"/>
      <c r="E39" s="79"/>
      <c r="F39" s="79"/>
      <c r="G39" s="79"/>
      <c r="H39" s="79"/>
      <c r="I39" s="79"/>
    </row>
    <row r="40" customFormat="false" ht="12.8" hidden="false" customHeight="false" outlineLevel="0" collapsed="false">
      <c r="A40" s="79"/>
      <c r="B40" s="79"/>
      <c r="C40" s="79"/>
      <c r="D40" s="79"/>
      <c r="E40" s="79"/>
      <c r="F40" s="79"/>
      <c r="G40" s="79"/>
      <c r="H40" s="79"/>
      <c r="I40" s="79"/>
    </row>
    <row r="41" customFormat="false" ht="12.8" hidden="false" customHeight="false" outlineLevel="0" collapsed="false">
      <c r="A41" s="80" t="s">
        <v>400</v>
      </c>
      <c r="B41" s="80"/>
      <c r="C41" s="80"/>
      <c r="D41" s="81" t="n">
        <f aca="false">SUM(D10:D38)</f>
        <v>0</v>
      </c>
      <c r="E41" s="82" t="e">
        <f aca="false">SUM(E10:E38)</f>
        <v>#DIV/0!</v>
      </c>
      <c r="F41" s="82" t="e">
        <f aca="false">SUMPRODUCT(F10:F38,$E$10:$E$38)</f>
        <v>#DIV/0!</v>
      </c>
      <c r="G41" s="83" t="n">
        <f aca="false">SUM(G10:G38)</f>
        <v>0</v>
      </c>
      <c r="H41" s="82" t="e">
        <f aca="false">I41/D41</f>
        <v>#DIV/0!</v>
      </c>
      <c r="I41" s="84" t="n">
        <f aca="false">SUM(I10:I38)</f>
        <v>0</v>
      </c>
    </row>
    <row r="42" customFormat="false" ht="12.8" hidden="false" customHeight="false" outlineLevel="0" collapsed="false">
      <c r="A42" s="85"/>
      <c r="B42" s="86"/>
      <c r="C42" s="86"/>
      <c r="D42" s="86"/>
      <c r="E42" s="86"/>
      <c r="F42" s="86"/>
      <c r="G42" s="86"/>
      <c r="H42" s="86"/>
      <c r="I42" s="87"/>
    </row>
    <row r="43" customFormat="false" ht="12.8" hidden="false" customHeight="true" outlineLevel="0" collapsed="false">
      <c r="A43" s="88" t="s">
        <v>401</v>
      </c>
      <c r="B43" s="88"/>
      <c r="C43" s="88"/>
      <c r="D43" s="88"/>
      <c r="E43" s="88"/>
      <c r="F43" s="88"/>
      <c r="G43" s="88"/>
      <c r="H43" s="88"/>
      <c r="I43" s="88"/>
    </row>
    <row r="44" customFormat="false" ht="12.8" hidden="false" customHeight="false" outlineLevel="0" collapsed="false">
      <c r="A44" s="89" t="s">
        <v>402</v>
      </c>
      <c r="B44" s="89"/>
      <c r="C44" s="89"/>
      <c r="D44" s="89"/>
      <c r="E44" s="89"/>
      <c r="F44" s="90" t="s">
        <v>394</v>
      </c>
      <c r="G44" s="90"/>
      <c r="H44" s="91" t="s">
        <v>395</v>
      </c>
      <c r="I44" s="91"/>
    </row>
    <row r="45" customFormat="false" ht="12.8" hidden="false" customHeight="false" outlineLevel="0" collapsed="false">
      <c r="A45" s="92" t="s">
        <v>403</v>
      </c>
      <c r="B45" s="92"/>
      <c r="C45" s="92"/>
      <c r="D45" s="92"/>
      <c r="E45" s="92"/>
      <c r="F45" s="93" t="n">
        <f aca="false">G41</f>
        <v>0</v>
      </c>
      <c r="G45" s="93"/>
      <c r="H45" s="94" t="n">
        <f aca="false">I41</f>
        <v>0</v>
      </c>
      <c r="I45" s="94"/>
    </row>
    <row r="46" customFormat="false" ht="12.8" hidden="false" customHeight="false" outlineLevel="0" collapsed="false">
      <c r="A46" s="92" t="s">
        <v>404</v>
      </c>
      <c r="B46" s="92"/>
      <c r="C46" s="92"/>
      <c r="D46" s="92"/>
      <c r="E46" s="92"/>
      <c r="F46" s="95" t="n">
        <f aca="false">SUM(F45)</f>
        <v>0</v>
      </c>
      <c r="G46" s="95"/>
      <c r="H46" s="96" t="n">
        <f aca="false">SUM(H45)</f>
        <v>0</v>
      </c>
      <c r="I46" s="96"/>
    </row>
    <row r="47" customFormat="false" ht="15" hidden="false" customHeight="true" outlineLevel="0" collapsed="false">
      <c r="A47" s="97"/>
      <c r="B47" s="98"/>
      <c r="C47" s="98"/>
      <c r="D47" s="98"/>
      <c r="E47" s="98"/>
      <c r="F47" s="98"/>
      <c r="G47" s="98"/>
      <c r="H47" s="98"/>
      <c r="I47" s="99"/>
    </row>
    <row r="48" customFormat="false" ht="12.8" hidden="false" customHeight="false" outlineLevel="0" collapsed="false">
      <c r="A48" s="100" t="s">
        <v>405</v>
      </c>
      <c r="B48" s="98"/>
      <c r="C48" s="98"/>
      <c r="D48" s="98"/>
      <c r="E48" s="98"/>
      <c r="F48" s="98"/>
      <c r="G48" s="101" t="s">
        <v>406</v>
      </c>
      <c r="H48" s="101"/>
      <c r="I48" s="102" t="n">
        <f aca="false">H46+F46</f>
        <v>0</v>
      </c>
    </row>
    <row r="49" customFormat="false" ht="12.8" hidden="false" customHeight="false" outlineLevel="0" collapsed="false">
      <c r="A49" s="97"/>
      <c r="B49" s="98"/>
      <c r="C49" s="98"/>
      <c r="D49" s="98"/>
      <c r="E49" s="98"/>
      <c r="F49" s="98"/>
      <c r="G49" s="98"/>
      <c r="H49" s="98"/>
      <c r="I49" s="99"/>
    </row>
    <row r="50" customFormat="false" ht="12.8" hidden="false" customHeight="false" outlineLevel="0" collapsed="false">
      <c r="A50" s="97"/>
      <c r="B50" s="103"/>
      <c r="C50" s="104" t="s">
        <v>384</v>
      </c>
      <c r="D50" s="104"/>
      <c r="E50" s="104"/>
      <c r="F50" s="98"/>
      <c r="G50" s="105"/>
      <c r="H50" s="98"/>
      <c r="I50" s="99"/>
    </row>
    <row r="51" customFormat="false" ht="12.8" hidden="false" customHeight="false" outlineLevel="0" collapsed="false">
      <c r="A51" s="97"/>
      <c r="B51" s="106"/>
      <c r="C51" s="107" t="s">
        <v>407</v>
      </c>
      <c r="D51" s="107"/>
      <c r="E51" s="107"/>
      <c r="F51" s="98"/>
      <c r="G51" s="108"/>
      <c r="H51" s="98"/>
      <c r="I51" s="99"/>
    </row>
    <row r="52" customFormat="false" ht="12.8" hidden="false" customHeight="false" outlineLevel="0" collapsed="false">
      <c r="A52" s="109"/>
      <c r="B52" s="110"/>
      <c r="C52" s="111"/>
      <c r="D52" s="112"/>
      <c r="E52" s="113"/>
      <c r="F52" s="112"/>
      <c r="G52" s="112"/>
      <c r="H52" s="114"/>
      <c r="I52" s="115"/>
    </row>
  </sheetData>
  <mergeCells count="55">
    <mergeCell ref="A1:I1"/>
    <mergeCell ref="A2:I2"/>
    <mergeCell ref="A3:I3"/>
    <mergeCell ref="A4:I4"/>
    <mergeCell ref="A5:I5"/>
    <mergeCell ref="A6:I6"/>
    <mergeCell ref="A7:I7"/>
    <mergeCell ref="A8:A9"/>
    <mergeCell ref="B8:C9"/>
    <mergeCell ref="D8:E8"/>
    <mergeCell ref="F8:G8"/>
    <mergeCell ref="H8:I8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A41:C41"/>
    <mergeCell ref="A43:I43"/>
    <mergeCell ref="A44:E44"/>
    <mergeCell ref="F44:G44"/>
    <mergeCell ref="H44:I44"/>
    <mergeCell ref="A45:E45"/>
    <mergeCell ref="F45:G45"/>
    <mergeCell ref="H45:I45"/>
    <mergeCell ref="A46:E46"/>
    <mergeCell ref="F46:G46"/>
    <mergeCell ref="H46:I46"/>
    <mergeCell ref="G48:H48"/>
    <mergeCell ref="C50:E50"/>
    <mergeCell ref="C51:E51"/>
  </mergeCells>
  <printOptions headings="false" gridLines="false" gridLinesSet="true" horizontalCentered="false" verticalCentered="false"/>
  <pageMargins left="0.39375" right="0.39375" top="0.556944444444444" bottom="1.3125" header="0.511805555555555" footer="0.380555555555556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Roman,Normal"&amp;12Página &amp;P
Prefeitura Municipal da Estância Turística de Paraguaçu Paulista - CNPJ nº. 44.547.305/0001-93 
Av. Siqueira Campos, 1.430 – Praça Jornalista Mário Pacheco  - Centro - CEP 19.700-000
Fone: (18)3361-9100 - Fax: (18)3361-1331 – gabinete@eparaguacu.sp.gov.br
Estância Turística de Paraguaçu Paulista - SP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130</TotalTime>
  <Application>LibreOffice/5.0.2.2$Windows_x86 LibreOffice_project/37b43f919e4de5eeaca9b9755ed688758a8251fe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2020-09-17T16:27:27Z</dcterms:created>
  <dc:creator>axlsx</dc:creator>
  <dc:language>pt-BR</dc:language>
  <cp:lastPrinted>2020-11-06T15:20:59Z</cp:lastPrinted>
  <dcterms:modified xsi:type="dcterms:W3CDTF">2020-11-06T15:57:16Z</dcterms:modified>
  <cp:revision>11</cp:revision>
</cp:coreProperties>
</file>