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ORÇAMENTO" sheetId="1" state="visible" r:id="rId2"/>
    <sheet name="CRONOGRAMA" sheetId="2" state="visible" r:id="rId3"/>
  </sheets>
  <definedNames>
    <definedName function="false" hidden="false" localSheetId="0" name="_xlnm.Print_Titles" vbProcedure="false">ORÇAMENTO!$1:$7</definedName>
    <definedName function="false" hidden="false" localSheetId="0" name="_xlnm.Print_Titles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<sst xmlns="http://schemas.openxmlformats.org/spreadsheetml/2006/main" count="171" uniqueCount="127">
  <si>
    <t>LOGO DA EMPRESA </t>
  </si>
  <si>
    <t>OBRA:  INSTALAÇÃO ESTRUTURA E COBERTURA METÁLICA – QUADRA TIRO DE GUERRA</t>
  </si>
  <si>
    <t>B.D.I.</t>
  </si>
  <si>
    <t>LOCAL: TIRO DE GUERRA</t>
  </si>
  <si>
    <t>ENDEREÇO: RUA DOZE DE MARÇO, Nº 890, CENTRO, PARAGUAÇU PAULISTA/SP</t>
  </si>
  <si>
    <t>DATA:</t>
  </si>
  <si>
    <t>BANCOS: SINAPI - 09/2020 - CPOS - 07/2020 - FDE - 07/2020 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</si>
  <si>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</si>
  <si>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</si>
  <si>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</si>
  <si>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</si>
  <si>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</si>
  <si>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</si>
  <si>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</si>
  <si>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</si>
  <si>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 C/ BDI</t>
  </si>
  <si>
    <t>TOTAL S/ BDI</t>
  </si>
  <si>
    <t> 1 </t>
  </si>
  <si>
    <t>INFRAESTRUTURA</t>
  </si>
  <si>
    <t> 1.1 </t>
  </si>
  <si>
    <t>ESTACA</t>
  </si>
  <si>
    <t> 1.1.1 </t>
  </si>
  <si>
    <t> 12.05.030 </t>
  </si>
  <si>
    <t>CPOS</t>
  </si>
  <si>
    <t>ESTACA ESCAVADA MECANICAMENTE, DIÂMETRO DE 30 CM ATÉ 30 T</t>
  </si>
  <si>
    <t>M</t>
  </si>
  <si>
    <t> 1.2 </t>
  </si>
  <si>
    <t>BLOCOS DE COROAMENTO</t>
  </si>
  <si>
    <t> 1.2.1 </t>
  </si>
  <si>
    <t> 10.01.040 </t>
  </si>
  <si>
    <t>ARMADURA EM BARRA DE AÇO CA-50 (A OU B) FYK = 500 MPA</t>
  </si>
  <si>
    <t>KG</t>
  </si>
  <si>
    <t> 1.2.2 </t>
  </si>
  <si>
    <t> 96522 </t>
  </si>
  <si>
    <t>SINAPI</t>
  </si>
  <si>
    <t>ESCAVAÇÃO MANUAL PARA BLOCO DE COROAMENTO OU SAPATA, SEM PREVISÃO DE FÔRMA. AF_06/2017</t>
  </si>
  <si>
    <t>M³</t>
  </si>
  <si>
    <t> 1.2.3 </t>
  </si>
  <si>
    <t> 96555 </t>
  </si>
  <si>
    <t>CONCRETAGEM DE BLOCOS DE COROAMENTO E VIGAS BALDRAME, FCK 30 MPA, COM USO DE JERICA  LANÇAMENTO, ADENSAMENTO E ACABAMENTO. AF_06/2017</t>
  </si>
  <si>
    <t> 1.3 </t>
  </si>
  <si>
    <t>PILARES DE CONCRETO</t>
  </si>
  <si>
    <t> 1.3.1 </t>
  </si>
  <si>
    <t> 92778 </t>
  </si>
  <si>
    <t>ARMAÇÃO DE PILAR OU VIGA DE UMA ESTRUTURA CONVENCIONAL DE CONCRETO ARMADO EM UMA EDIFICAÇÃO TÉRREA OU SOBRADO UTILIZANDO AÇO CA-50 DE 10,0 MM - MONTAGEM. AF_12/2015</t>
  </si>
  <si>
    <t> 1.3.2 </t>
  </si>
  <si>
    <t> 11.03.140 </t>
  </si>
  <si>
    <t>CONCRETO PREPARADO NO LOCAL, FCK = 30 MPA</t>
  </si>
  <si>
    <t> 1.3.3 </t>
  </si>
  <si>
    <t> 11.16.060 </t>
  </si>
  <si>
    <t>LANÇAMENTO E ADENSAMENTO DE CONCRETO OU MASSA EM ESTRUTURA</t>
  </si>
  <si>
    <t> 1.3.4 </t>
  </si>
  <si>
    <t> 92269 </t>
  </si>
  <si>
    <t>FABRICAÇÃO DE FÔRMA PARA PILARES E ESTRUTURAS SIMILARES, EM MADEIRA SERRADA, E=25 MM. AF_12/2015</t>
  </si>
  <si>
    <t>M²</t>
  </si>
  <si>
    <t> 2 </t>
  </si>
  <si>
    <t>ESTRUTURA METÁLICA</t>
  </si>
  <si>
    <t> 2.1 </t>
  </si>
  <si>
    <t>CHUMBADORES</t>
  </si>
  <si>
    <t> 2.1.1 </t>
  </si>
  <si>
    <t> 16.45.001 </t>
  </si>
  <si>
    <t>FDE</t>
  </si>
  <si>
    <t>FORNECIMENTO E COLOCACAO DE CHUMBADORES EXPANSIVEIS D=3/4"</t>
  </si>
  <si>
    <t>UN</t>
  </si>
  <si>
    <t> 2.2 </t>
  </si>
  <si>
    <t>PILARES</t>
  </si>
  <si>
    <t> 2.2.1 </t>
  </si>
  <si>
    <t> 100766 </t>
  </si>
  <si>
    <t>PILAR METÁLICO PERFIL LAMINADO OU SOLDADO EM AÇO ESTRUTURAL, COM CONEXÕES SOLDADAS, INCLUSOS MÃO DE OBRA, TRANSPORTE E IÇAMENTO UTILIZANDO GUINDASTE - FORNECIMENTO E INSTALAÇÃO. AF_01/2020</t>
  </si>
  <si>
    <t> 2.3 </t>
  </si>
  <si>
    <t>TESOURAS EM ARCO</t>
  </si>
  <si>
    <t> 2.3.1 </t>
  </si>
  <si>
    <t> 100773 </t>
  </si>
  <si>
    <t>ESTRUTURA TRELIÇADA DE COBERTURA, TIPO ARCO, COM LIGAÇÕES SOLDADAS, INCLUSOS PERFIS METÁLICOS, CHAPAS METÁLICAS, MÃO DE OBRA E TRANSPORTE COM GUINDASTE - FORNECIMENTO E INSTALAÇÃO. AF_01/2020_P</t>
  </si>
  <si>
    <t> 2.4 </t>
  </si>
  <si>
    <t>TERÇAMENTO DA COBERTURA</t>
  </si>
  <si>
    <t> 2.4.1 </t>
  </si>
  <si>
    <t> 92580 </t>
  </si>
  <si>
    <t>TRAMA DE AÇO COMPOSTA POR TERÇAS PARA TELHADOS DE ATÉ 2 ÁGUAS PARA TELHA ONDULADA DE FIBROCIMENTO, METÁLICA, PLÁSTICA OU TERMOACÚSTICA, INCLUSO TRANSPORTE VERTICAL. AF_07/2019</t>
  </si>
  <si>
    <t> 2.5 </t>
  </si>
  <si>
    <t>CONTRAVENTO</t>
  </si>
  <si>
    <t> 2.5.1 </t>
  </si>
  <si>
    <t> 15.03.030 </t>
  </si>
  <si>
    <t>FORNECIMENTO E MONTAGEM DE ESTRUTURA EM AÇO ASTM-A36, SEM PINTURA</t>
  </si>
  <si>
    <t> 2.6 </t>
  </si>
  <si>
    <t>TELHAMENTO DA COBERTURA</t>
  </si>
  <si>
    <t> 2.6.1 </t>
  </si>
  <si>
    <t> 16.12.020 </t>
  </si>
  <si>
    <t>TELHAMENTO EM CHAPA DE AÇO PRÉ-PINTADA COM EPÓXI E POLIÉSTER, PERFIL ONDULADO, COM ESPESSURA DE 0,50 MM</t>
  </si>
  <si>
    <t>2.6.2</t>
  </si>
  <si>
    <t> 91791 </t>
  </si>
  <si>
    <t>(COMPOSIÇÃO REPRESENTATIVA) DO SERVIÇO DE INSTALAÇÃO DE TUBOS DE PVC, SÉRIE R, ÁGUA PLUVIAL, DN 150 MM (INSTALADO EM CONDUTORES VERTICAIS), INCLUSIVE CONEXÕES, CORTES E FIXAÇÕES, PARA PRÉDIOS. AF_10/2015</t>
  </si>
  <si>
    <t>2.6.3</t>
  </si>
  <si>
    <t> 94228 </t>
  </si>
  <si>
    <t>CALHA EM CHAPA DE AÇO GALVANIZADO NÚMERO 24, DESENVOLVIMENTO DE 50 CM, INCLUSO TRANSPORTE VERTICAL. AF_07/2019</t>
  </si>
  <si>
    <t>2.6.4</t>
  </si>
  <si>
    <t>2.6.5</t>
  </si>
  <si>
    <t>PARAGUAÇU PAULISTA,_____  DE __________ DE 20__</t>
  </si>
  <si>
    <t>Total sem BDI</t>
  </si>
  <si>
    <t>Total do BDI</t>
  </si>
  <si>
    <t>Total Geral</t>
  </si>
  <si>
    <t>_________________________________________________
NOME DO RESPONSÁVEL E CNPJ DA EMPRESA</t>
  </si>
  <si>
    <t>LOGO DA EMPRESA</t>
  </si>
  <si>
    <t>CRONOGRAMA FÍSICO-FINANCEIRO </t>
  </si>
  <si>
    <t>OBRA: COBERTURA QUADRA TIRO DE GUERRA</t>
  </si>
  <si>
    <t>LOCAL: RUA DOZE DE MARÇO, Nº 890, CENTRO, PARAGUAÇU PAULISTA/SP – PARAGUAÇU PAULISTA – SP</t>
  </si>
  <si>
    <t>DATA: </t>
  </si>
  <si>
    <t>ENCARGOS SOCIAIS: DESONERADOS</t>
  </si>
  <si>
    <t>FÍSICO FINANCEIRO (em %)</t>
  </si>
  <si>
    <t>PESO</t>
  </si>
  <si>
    <t>1º MÊS</t>
  </si>
  <si>
    <t>2º MÊS</t>
  </si>
  <si>
    <t>3º MÊS</t>
  </si>
  <si>
    <t>VALOR (R$)</t>
  </si>
  <si>
    <t>ÍNDICE</t>
  </si>
  <si>
    <t>NO MÊS</t>
  </si>
  <si>
    <t>ACUMULADO</t>
  </si>
  <si>
    <t>FINALIZAÇÃO DO CONTRATO ( DOCUMENTOS)</t>
  </si>
  <si>
    <t>TOTAL COM BDI</t>
  </si>
  <si>
    <t>-</t>
  </si>
  <si>
    <t>FINANCEIRO NO MÊS (em R$)</t>
  </si>
  <si>
    <t>APLICAÇÃO DOS RECURSOS</t>
  </si>
  <si>
    <t>RECURSOS PRÓPRIOS</t>
  </si>
  <si>
    <t>VALOR TOTAL DO INVESTIMENTO</t>
  </si>
  <si>
    <t>PARAGUAÇU PAULISTA, ____  DE _______ 20____.</t>
  </si>
  <si>
    <t>TOTAL</t>
  </si>
  <si>
    <t>NOME DO RESPONSÁVEL E CNPJ DA EMPRESA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</si>
</sst>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%"/>
    <numFmt numFmtId="166" formatCode="#,##0.00"/>
    <numFmt numFmtId="167" formatCode="[$R$-416]\ #,##0.00;[RED]\-[$R$-416]\ #,##0.00"/>
    <numFmt numFmtId="168" formatCode="* #,##0.00\ ;* \(#,##0.00\);* \-#\ ;@\ "/>
    <numFmt numFmtId="169" formatCode="&quot; R$ &quot;* #,##0.00\ ;&quot;-R$ &quot;* #,##0.00\ ;&quot; R$ &quot;* \-#\ ;@\ "/>
    <numFmt numFmtId="170" formatCode="&quot;R$ &quot;#,##0.00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Arial"/>
      <family val="1"/>
      <charset val="1"/>
    </font>
    <font>
      <b val="true"/>
      <sz val="11"/>
      <color rgb="FF000000"/>
      <name val="Arial"/>
      <family val="1"/>
      <charset val="1"/>
    </font>
    <font>
      <b val="true"/>
      <sz val="11"/>
      <name val="Arial"/>
      <family val="1"/>
      <charset val="1"/>
    </font>
    <font>
      <b val="true"/>
      <sz val="11"/>
      <name val="Arial"/>
      <family val="2"/>
      <charset val="1"/>
    </font>
    <font>
      <b val="true"/>
      <sz val="12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  <font>
      <sz val="10.5"/>
      <name val="Arial"/>
      <family val="2"/>
      <charset val="1"/>
    </font>
    <font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A"/>
      <name val="Arial"/>
      <family val="2"/>
      <charset val="1"/>
    </font>
    <font>
      <sz val="11"/>
      <name val="Arial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DDDD"/>
        <bgColor rgb="FFD8ECF6"/>
      </patternFill>
    </fill>
    <fill>
      <patternFill patternType="solid">
        <fgColor rgb="FFD8ECF6"/>
        <bgColor rgb="FFDDDDDD"/>
      </patternFill>
    </fill>
    <fill>
      <patternFill patternType="solid">
        <fgColor rgb="FFCCCCCC"/>
        <bgColor rgb="FFDDDDDD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/>
      <right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4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0" fillId="4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0" fillId="4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0" fillId="4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1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0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5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5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43"/>
  <sheetViews>
    <sheetView windowProtection="false"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2.8"/>
  <cols>
    <col collapsed="false" hidden="false" max="1" min="1" style="0" width="8.36734693877551"/>
    <col collapsed="false" hidden="false" max="3" min="2" style="0" width="10.8010204081633"/>
    <col collapsed="false" hidden="false" max="4" min="4" style="0" width="63.5816326530612"/>
    <col collapsed="false" hidden="false" max="5" min="5" style="0" width="8.23469387755102"/>
    <col collapsed="false" hidden="false" max="9" min="6" style="0" width="13.5"/>
    <col collapsed="false" hidden="false" max="10" min="10" style="0" width="11.5204081632653"/>
    <col collapsed="false" hidden="false" max="11" min="11" style="0" width="16.3622448979592"/>
    <col collapsed="false" hidden="false" max="12" min="12" style="0" width="12.265306122449"/>
    <col collapsed="false" hidden="false" max="1025" min="1024" style="0" width="10.8010204081633"/>
  </cols>
  <sheetData>
    <row r="1" customFormat="false" ht="57.4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14.15" hidden="false" customHeight="true" outlineLevel="0" collapsed="false">
      <c r="A2" s="2" t="s">
        <v>1</v>
      </c>
      <c r="B2" s="2"/>
      <c r="C2" s="2"/>
      <c r="D2" s="2"/>
      <c r="E2" s="3" t="s">
        <v>2</v>
      </c>
      <c r="F2" s="4"/>
      <c r="G2" s="4"/>
      <c r="H2" s="5"/>
      <c r="I2" s="5"/>
    </row>
    <row r="3" customFormat="false" ht="14.15" hidden="false" customHeight="true" outlineLevel="0" collapsed="false">
      <c r="A3" s="6" t="s">
        <v>3</v>
      </c>
      <c r="B3" s="6"/>
      <c r="C3" s="6"/>
      <c r="D3" s="6"/>
      <c r="E3" s="7" t="n">
        <v>0</v>
      </c>
      <c r="F3" s="4"/>
      <c r="G3" s="4"/>
      <c r="H3" s="8"/>
      <c r="I3" s="8"/>
    </row>
    <row r="4" customFormat="false" ht="14.15" hidden="false" customHeight="true" outlineLevel="0" collapsed="false">
      <c r="A4" s="2" t="s">
        <v>4</v>
      </c>
      <c r="B4" s="2"/>
      <c r="C4" s="2"/>
      <c r="D4" s="2"/>
      <c r="E4" s="9"/>
      <c r="F4" s="4"/>
      <c r="G4" s="4"/>
      <c r="H4" s="8"/>
      <c r="I4" s="8"/>
    </row>
    <row r="5" customFormat="false" ht="13.8" hidden="false" customHeight="false" outlineLevel="0" collapsed="false">
      <c r="A5" s="10" t="s">
        <v>5</v>
      </c>
      <c r="B5" s="10"/>
      <c r="C5" s="10"/>
      <c r="D5" s="10"/>
      <c r="E5" s="9"/>
      <c r="F5" s="4"/>
      <c r="G5" s="4"/>
      <c r="H5" s="8"/>
      <c r="I5" s="8"/>
    </row>
    <row r="6" customFormat="false" ht="14.15" hidden="false" customHeight="true" outlineLevel="0" collapsed="false">
      <c r="A6" s="11" t="s">
        <v>6</v>
      </c>
      <c r="B6" s="11"/>
      <c r="C6" s="11"/>
      <c r="D6" s="11"/>
      <c r="E6" s="12"/>
      <c r="F6" s="4"/>
      <c r="G6" s="4"/>
      <c r="H6" s="8"/>
      <c r="I6" s="8"/>
    </row>
    <row r="7" customFormat="false" ht="13.8" hidden="false" customHeight="false" outlineLevel="0" collapsed="false">
      <c r="A7" s="13"/>
      <c r="B7" s="14"/>
      <c r="C7" s="14"/>
      <c r="D7" s="15"/>
      <c r="E7" s="15"/>
      <c r="F7" s="12"/>
      <c r="G7" s="16"/>
      <c r="H7" s="16"/>
    </row>
    <row r="8" customFormat="false" ht="30" hidden="false" customHeight="true" outlineLevel="0" collapsed="false">
      <c r="A8" s="17" t="s">
        <v>7</v>
      </c>
      <c r="B8" s="18" t="s">
        <v>8</v>
      </c>
      <c r="C8" s="17" t="s">
        <v>9</v>
      </c>
      <c r="D8" s="17" t="s">
        <v>10</v>
      </c>
      <c r="E8" s="19" t="s">
        <v>11</v>
      </c>
      <c r="F8" s="19" t="s">
        <v>12</v>
      </c>
      <c r="G8" s="19" t="s">
        <v>13</v>
      </c>
      <c r="H8" s="19" t="s">
        <v>14</v>
      </c>
      <c r="I8" s="19" t="s">
        <v>15</v>
      </c>
      <c r="K8" s="19" t="s">
        <v>16</v>
      </c>
    </row>
    <row r="9" customFormat="false" ht="24" hidden="false" customHeight="true" outlineLevel="0" collapsed="false">
      <c r="A9" s="20" t="s">
        <v>17</v>
      </c>
      <c r="B9" s="20"/>
      <c r="C9" s="20"/>
      <c r="D9" s="20" t="s">
        <v>18</v>
      </c>
      <c r="E9" s="20"/>
      <c r="F9" s="21"/>
      <c r="G9" s="22"/>
      <c r="H9" s="22"/>
      <c r="I9" s="23" t="n">
        <f aca="false">I10+I12</f>
        <v>0</v>
      </c>
      <c r="K9" s="23" t="n">
        <f aca="false">K10+K12</f>
        <v>0</v>
      </c>
    </row>
    <row r="10" customFormat="false" ht="24" hidden="false" customHeight="true" outlineLevel="0" collapsed="false">
      <c r="A10" s="20" t="s">
        <v>19</v>
      </c>
      <c r="B10" s="20"/>
      <c r="C10" s="20"/>
      <c r="D10" s="20" t="s">
        <v>20</v>
      </c>
      <c r="E10" s="20"/>
      <c r="F10" s="21"/>
      <c r="G10" s="22"/>
      <c r="H10" s="22"/>
      <c r="I10" s="23" t="n">
        <f aca="false">SUM(I11)</f>
        <v>0</v>
      </c>
      <c r="J10" s="24"/>
      <c r="K10" s="23" t="n">
        <f aca="false">SUM(K11)</f>
        <v>0</v>
      </c>
    </row>
    <row r="11" customFormat="false" ht="24" hidden="false" customHeight="true" outlineLevel="0" collapsed="false">
      <c r="A11" s="25" t="s">
        <v>21</v>
      </c>
      <c r="B11" s="26" t="s">
        <v>22</v>
      </c>
      <c r="C11" s="25" t="s">
        <v>23</v>
      </c>
      <c r="D11" s="25" t="s">
        <v>24</v>
      </c>
      <c r="E11" s="27" t="s">
        <v>25</v>
      </c>
      <c r="F11" s="28" t="n">
        <v>160</v>
      </c>
      <c r="G11" s="29" t="n">
        <v>0</v>
      </c>
      <c r="H11" s="29" t="n">
        <f aca="false">ROUNDDOWN(G11+(G11*E3),2)</f>
        <v>0</v>
      </c>
      <c r="I11" s="29" t="n">
        <f aca="false">ROUNDDOWN(F11*H11,2)</f>
        <v>0</v>
      </c>
      <c r="K11" s="29" t="n">
        <f aca="false">ROUNDDOWN(G11*F11,2)</f>
        <v>0</v>
      </c>
    </row>
    <row r="12" customFormat="false" ht="24" hidden="false" customHeight="true" outlineLevel="0" collapsed="false">
      <c r="A12" s="20" t="s">
        <v>26</v>
      </c>
      <c r="B12" s="20"/>
      <c r="C12" s="20"/>
      <c r="D12" s="20" t="s">
        <v>27</v>
      </c>
      <c r="E12" s="20"/>
      <c r="F12" s="21"/>
      <c r="G12" s="22"/>
      <c r="H12" s="22"/>
      <c r="I12" s="23" t="n">
        <f aca="false">SUM(I13:I15)</f>
        <v>0</v>
      </c>
      <c r="J12" s="24"/>
      <c r="K12" s="23" t="n">
        <f aca="false">SUM(K13:K15)</f>
        <v>0</v>
      </c>
    </row>
    <row r="13" customFormat="false" ht="24" hidden="false" customHeight="true" outlineLevel="0" collapsed="false">
      <c r="A13" s="25" t="s">
        <v>28</v>
      </c>
      <c r="B13" s="26" t="s">
        <v>29</v>
      </c>
      <c r="C13" s="25" t="s">
        <v>23</v>
      </c>
      <c r="D13" s="25" t="s">
        <v>30</v>
      </c>
      <c r="E13" s="27" t="s">
        <v>31</v>
      </c>
      <c r="F13" s="28" t="n">
        <v>374.25</v>
      </c>
      <c r="G13" s="29" t="n">
        <v>0</v>
      </c>
      <c r="H13" s="29" t="n">
        <f aca="false">ROUNDDOWN(G13+(G13*E3),2)</f>
        <v>0</v>
      </c>
      <c r="I13" s="29" t="n">
        <f aca="false">ROUNDDOWN(F13*H13,2)</f>
        <v>0</v>
      </c>
      <c r="K13" s="29" t="n">
        <f aca="false">ROUNDDOWN(G13*F13,2)</f>
        <v>0</v>
      </c>
    </row>
    <row r="14" customFormat="false" ht="24" hidden="false" customHeight="true" outlineLevel="0" collapsed="false">
      <c r="A14" s="25" t="s">
        <v>32</v>
      </c>
      <c r="B14" s="26" t="s">
        <v>33</v>
      </c>
      <c r="C14" s="25" t="s">
        <v>34</v>
      </c>
      <c r="D14" s="25" t="s">
        <v>35</v>
      </c>
      <c r="E14" s="27" t="s">
        <v>36</v>
      </c>
      <c r="F14" s="28" t="n">
        <v>4.99</v>
      </c>
      <c r="G14" s="29" t="n">
        <v>0</v>
      </c>
      <c r="H14" s="29" t="n">
        <f aca="false">ROUNDDOWN(G14+(G14*E3),2)</f>
        <v>0</v>
      </c>
      <c r="I14" s="29" t="n">
        <f aca="false">ROUNDDOWN(F14*H14,2)</f>
        <v>0</v>
      </c>
      <c r="K14" s="29" t="n">
        <f aca="false">ROUNDDOWN(G14*F14,2)</f>
        <v>0</v>
      </c>
    </row>
    <row r="15" customFormat="false" ht="36" hidden="false" customHeight="true" outlineLevel="0" collapsed="false">
      <c r="A15" s="25" t="s">
        <v>37</v>
      </c>
      <c r="B15" s="26" t="s">
        <v>38</v>
      </c>
      <c r="C15" s="25" t="s">
        <v>34</v>
      </c>
      <c r="D15" s="25" t="s">
        <v>39</v>
      </c>
      <c r="E15" s="27" t="s">
        <v>36</v>
      </c>
      <c r="F15" s="28" t="n">
        <v>4.99</v>
      </c>
      <c r="G15" s="29" t="n">
        <v>0</v>
      </c>
      <c r="H15" s="29" t="n">
        <f aca="false">ROUNDDOWN(G15+(G15*E3),2)</f>
        <v>0</v>
      </c>
      <c r="I15" s="29" t="n">
        <f aca="false">ROUNDDOWN(F15*H15,2)</f>
        <v>0</v>
      </c>
      <c r="K15" s="29" t="n">
        <f aca="false">ROUNDDOWN(G15*F15,2)</f>
        <v>0</v>
      </c>
    </row>
    <row r="16" customFormat="false" ht="24" hidden="false" customHeight="true" outlineLevel="0" collapsed="false">
      <c r="A16" s="20" t="s">
        <v>40</v>
      </c>
      <c r="B16" s="20"/>
      <c r="C16" s="20"/>
      <c r="D16" s="20" t="s">
        <v>41</v>
      </c>
      <c r="E16" s="20"/>
      <c r="F16" s="21"/>
      <c r="G16" s="22"/>
      <c r="H16" s="22"/>
      <c r="I16" s="23" t="n">
        <f aca="false">SUM(I17:I20)</f>
        <v>0</v>
      </c>
      <c r="J16" s="24"/>
      <c r="K16" s="23" t="n">
        <f aca="false">SUM(K17:K20)</f>
        <v>0</v>
      </c>
    </row>
    <row r="17" customFormat="false" ht="48" hidden="false" customHeight="true" outlineLevel="0" collapsed="false">
      <c r="A17" s="25" t="s">
        <v>42</v>
      </c>
      <c r="B17" s="26" t="s">
        <v>43</v>
      </c>
      <c r="C17" s="25" t="s">
        <v>34</v>
      </c>
      <c r="D17" s="25" t="s">
        <v>44</v>
      </c>
      <c r="E17" s="27" t="s">
        <v>31</v>
      </c>
      <c r="F17" s="28" t="n">
        <v>97.33</v>
      </c>
      <c r="G17" s="29" t="n">
        <v>0</v>
      </c>
      <c r="H17" s="29" t="n">
        <f aca="false">ROUNDDOWN(G17+(G17*E3),2)</f>
        <v>0</v>
      </c>
      <c r="I17" s="29" t="n">
        <f aca="false">ROUNDDOWN(F17*H17,2)</f>
        <v>0</v>
      </c>
      <c r="K17" s="29" t="n">
        <f aca="false">ROUNDDOWN(G17*F17,2)</f>
        <v>0</v>
      </c>
    </row>
    <row r="18" customFormat="false" ht="24" hidden="false" customHeight="true" outlineLevel="0" collapsed="false">
      <c r="A18" s="25" t="s">
        <v>45</v>
      </c>
      <c r="B18" s="26" t="s">
        <v>46</v>
      </c>
      <c r="C18" s="25" t="s">
        <v>23</v>
      </c>
      <c r="D18" s="25" t="s">
        <v>47</v>
      </c>
      <c r="E18" s="27" t="s">
        <v>36</v>
      </c>
      <c r="F18" s="28" t="n">
        <v>1.3</v>
      </c>
      <c r="G18" s="29" t="n">
        <v>0</v>
      </c>
      <c r="H18" s="29" t="n">
        <f aca="false">ROUNDDOWN(G18+(G18*E3),2)</f>
        <v>0</v>
      </c>
      <c r="I18" s="29" t="n">
        <f aca="false">ROUNDDOWN(F18*H18,2)</f>
        <v>0</v>
      </c>
      <c r="K18" s="29" t="n">
        <f aca="false">ROUNDDOWN(G18*F18,2)</f>
        <v>0</v>
      </c>
    </row>
    <row r="19" customFormat="false" ht="24" hidden="false" customHeight="true" outlineLevel="0" collapsed="false">
      <c r="A19" s="25" t="s">
        <v>48</v>
      </c>
      <c r="B19" s="26" t="s">
        <v>49</v>
      </c>
      <c r="C19" s="25" t="s">
        <v>23</v>
      </c>
      <c r="D19" s="25" t="s">
        <v>50</v>
      </c>
      <c r="E19" s="27" t="s">
        <v>36</v>
      </c>
      <c r="F19" s="28" t="n">
        <v>1.3</v>
      </c>
      <c r="G19" s="29" t="n">
        <v>0</v>
      </c>
      <c r="H19" s="29" t="n">
        <f aca="false">ROUNDDOWN(G19+(G19*E3),2)</f>
        <v>0</v>
      </c>
      <c r="I19" s="29" t="n">
        <f aca="false">ROUNDDOWN(F19*H19,2)</f>
        <v>0</v>
      </c>
      <c r="K19" s="29" t="n">
        <f aca="false">ROUNDDOWN(G19*F19,2)</f>
        <v>0</v>
      </c>
    </row>
    <row r="20" customFormat="false" ht="24" hidden="false" customHeight="true" outlineLevel="0" collapsed="false">
      <c r="A20" s="25" t="s">
        <v>51</v>
      </c>
      <c r="B20" s="26" t="s">
        <v>52</v>
      </c>
      <c r="C20" s="25" t="s">
        <v>34</v>
      </c>
      <c r="D20" s="25" t="s">
        <v>53</v>
      </c>
      <c r="E20" s="27" t="s">
        <v>54</v>
      </c>
      <c r="F20" s="28" t="n">
        <v>5.4</v>
      </c>
      <c r="G20" s="29" t="n">
        <v>0</v>
      </c>
      <c r="H20" s="29" t="n">
        <f aca="false">ROUNDDOWN(G20+(G20*E3),2)</f>
        <v>0</v>
      </c>
      <c r="I20" s="29" t="n">
        <f aca="false">ROUNDDOWN(F20*H20,2)</f>
        <v>0</v>
      </c>
      <c r="K20" s="29" t="n">
        <f aca="false">ROUNDDOWN(G20*F20,2)</f>
        <v>0</v>
      </c>
    </row>
    <row r="21" customFormat="false" ht="24" hidden="false" customHeight="true" outlineLevel="0" collapsed="false">
      <c r="A21" s="20" t="s">
        <v>55</v>
      </c>
      <c r="B21" s="20"/>
      <c r="C21" s="20"/>
      <c r="D21" s="20" t="s">
        <v>56</v>
      </c>
      <c r="E21" s="20"/>
      <c r="F21" s="21"/>
      <c r="G21" s="22"/>
      <c r="H21" s="22"/>
      <c r="I21" s="23" t="n">
        <f aca="false">SUM(I22+I24+I26+I28+I30+I32)</f>
        <v>0</v>
      </c>
      <c r="J21" s="24"/>
      <c r="K21" s="23" t="n">
        <f aca="false">SUM(K22+K24+K26+K28+K30+K32)</f>
        <v>0</v>
      </c>
      <c r="L21" s="24"/>
    </row>
    <row r="22" customFormat="false" ht="24" hidden="false" customHeight="true" outlineLevel="0" collapsed="false">
      <c r="A22" s="20" t="s">
        <v>57</v>
      </c>
      <c r="B22" s="20"/>
      <c r="C22" s="20"/>
      <c r="D22" s="20" t="s">
        <v>58</v>
      </c>
      <c r="E22" s="20"/>
      <c r="F22" s="21"/>
      <c r="G22" s="22"/>
      <c r="H22" s="22"/>
      <c r="I22" s="23" t="n">
        <f aca="false">SUM(I23)</f>
        <v>0</v>
      </c>
      <c r="K22" s="23" t="n">
        <f aca="false">SUM(K23)</f>
        <v>0</v>
      </c>
    </row>
    <row r="23" customFormat="false" ht="24" hidden="false" customHeight="true" outlineLevel="0" collapsed="false">
      <c r="A23" s="25" t="s">
        <v>59</v>
      </c>
      <c r="B23" s="26" t="s">
        <v>60</v>
      </c>
      <c r="C23" s="25" t="s">
        <v>61</v>
      </c>
      <c r="D23" s="25" t="s">
        <v>62</v>
      </c>
      <c r="E23" s="27" t="s">
        <v>63</v>
      </c>
      <c r="F23" s="28" t="n">
        <v>64</v>
      </c>
      <c r="G23" s="29" t="n">
        <v>0</v>
      </c>
      <c r="H23" s="29" t="n">
        <f aca="false">ROUNDDOWN(G23+(G23*E3),2)</f>
        <v>0</v>
      </c>
      <c r="I23" s="29" t="n">
        <f aca="false">ROUNDDOWN(F23*H23,2)</f>
        <v>0</v>
      </c>
      <c r="K23" s="29" t="n">
        <f aca="false">ROUNDDOWN(G23*F23,2)</f>
        <v>0</v>
      </c>
    </row>
    <row r="24" customFormat="false" ht="24" hidden="false" customHeight="true" outlineLevel="0" collapsed="false">
      <c r="A24" s="20" t="s">
        <v>64</v>
      </c>
      <c r="B24" s="20"/>
      <c r="C24" s="20"/>
      <c r="D24" s="20" t="s">
        <v>65</v>
      </c>
      <c r="E24" s="20"/>
      <c r="F24" s="21"/>
      <c r="G24" s="22"/>
      <c r="H24" s="22"/>
      <c r="I24" s="23" t="n">
        <f aca="false">SUM(I25)</f>
        <v>0</v>
      </c>
      <c r="K24" s="23" t="n">
        <f aca="false">SUM(K25)</f>
        <v>0</v>
      </c>
    </row>
    <row r="25" customFormat="false" ht="48" hidden="false" customHeight="true" outlineLevel="0" collapsed="false">
      <c r="A25" s="25" t="s">
        <v>66</v>
      </c>
      <c r="B25" s="26" t="s">
        <v>67</v>
      </c>
      <c r="C25" s="25" t="s">
        <v>34</v>
      </c>
      <c r="D25" s="25" t="s">
        <v>68</v>
      </c>
      <c r="E25" s="27" t="s">
        <v>31</v>
      </c>
      <c r="F25" s="28" t="n">
        <v>1368.89</v>
      </c>
      <c r="G25" s="29" t="n">
        <v>0</v>
      </c>
      <c r="H25" s="29" t="n">
        <f aca="false">ROUNDDOWN(G25+(G25*E3),2)</f>
        <v>0</v>
      </c>
      <c r="I25" s="29" t="n">
        <f aca="false">ROUNDDOWN(F25*H25,2)</f>
        <v>0</v>
      </c>
      <c r="K25" s="29" t="n">
        <f aca="false">ROUNDDOWN(G25*F25,2)</f>
        <v>0</v>
      </c>
    </row>
    <row r="26" customFormat="false" ht="24" hidden="false" customHeight="true" outlineLevel="0" collapsed="false">
      <c r="A26" s="20" t="s">
        <v>69</v>
      </c>
      <c r="B26" s="20"/>
      <c r="C26" s="20"/>
      <c r="D26" s="20" t="s">
        <v>70</v>
      </c>
      <c r="E26" s="20"/>
      <c r="F26" s="21"/>
      <c r="G26" s="22"/>
      <c r="H26" s="22"/>
      <c r="I26" s="23" t="n">
        <f aca="false">SUM(I27)</f>
        <v>0</v>
      </c>
      <c r="K26" s="23" t="n">
        <f aca="false">SUM(K27)</f>
        <v>0</v>
      </c>
    </row>
    <row r="27" customFormat="false" ht="48" hidden="false" customHeight="true" outlineLevel="0" collapsed="false">
      <c r="A27" s="25" t="s">
        <v>71</v>
      </c>
      <c r="B27" s="26" t="s">
        <v>72</v>
      </c>
      <c r="C27" s="25" t="s">
        <v>34</v>
      </c>
      <c r="D27" s="25" t="s">
        <v>73</v>
      </c>
      <c r="E27" s="27" t="s">
        <v>31</v>
      </c>
      <c r="F27" s="28" t="n">
        <v>2693.34</v>
      </c>
      <c r="G27" s="29" t="n">
        <v>0</v>
      </c>
      <c r="H27" s="29" t="n">
        <f aca="false">ROUNDDOWN(G27+(G27*E3),2)</f>
        <v>0</v>
      </c>
      <c r="I27" s="29" t="n">
        <f aca="false">ROUNDDOWN(F27*H27,2)</f>
        <v>0</v>
      </c>
      <c r="K27" s="29" t="n">
        <f aca="false">ROUNDDOWN(G27*F27,2)</f>
        <v>0</v>
      </c>
    </row>
    <row r="28" customFormat="false" ht="24" hidden="false" customHeight="true" outlineLevel="0" collapsed="false">
      <c r="A28" s="20" t="s">
        <v>74</v>
      </c>
      <c r="B28" s="20"/>
      <c r="C28" s="20"/>
      <c r="D28" s="20" t="s">
        <v>75</v>
      </c>
      <c r="E28" s="20"/>
      <c r="F28" s="21"/>
      <c r="G28" s="22"/>
      <c r="H28" s="22"/>
      <c r="I28" s="23" t="n">
        <f aca="false">SUM(I29)</f>
        <v>0</v>
      </c>
      <c r="K28" s="23" t="n">
        <f aca="false">SUM(K29)</f>
        <v>0</v>
      </c>
    </row>
    <row r="29" customFormat="false" ht="48" hidden="false" customHeight="true" outlineLevel="0" collapsed="false">
      <c r="A29" s="25" t="s">
        <v>76</v>
      </c>
      <c r="B29" s="26" t="s">
        <v>77</v>
      </c>
      <c r="C29" s="25" t="s">
        <v>34</v>
      </c>
      <c r="D29" s="25" t="s">
        <v>78</v>
      </c>
      <c r="E29" s="27" t="s">
        <v>54</v>
      </c>
      <c r="F29" s="28" t="n">
        <v>786</v>
      </c>
      <c r="G29" s="29" t="n">
        <v>0</v>
      </c>
      <c r="H29" s="29" t="n">
        <f aca="false">ROUNDDOWN(G29+(G29*E3),2)</f>
        <v>0</v>
      </c>
      <c r="I29" s="29" t="n">
        <f aca="false">ROUNDDOWN(F29*H29,2)</f>
        <v>0</v>
      </c>
      <c r="K29" s="29" t="n">
        <f aca="false">ROUNDDOWN(G29*F29,2)</f>
        <v>0</v>
      </c>
    </row>
    <row r="30" customFormat="false" ht="24" hidden="false" customHeight="true" outlineLevel="0" collapsed="false">
      <c r="A30" s="20" t="s">
        <v>79</v>
      </c>
      <c r="B30" s="20"/>
      <c r="C30" s="20"/>
      <c r="D30" s="20" t="s">
        <v>80</v>
      </c>
      <c r="E30" s="20"/>
      <c r="F30" s="21"/>
      <c r="G30" s="22"/>
      <c r="H30" s="22"/>
      <c r="I30" s="23" t="n">
        <f aca="false">SUM(I31)</f>
        <v>0</v>
      </c>
      <c r="K30" s="23" t="n">
        <f aca="false">SUM(K31)</f>
        <v>0</v>
      </c>
    </row>
    <row r="31" customFormat="false" ht="24" hidden="false" customHeight="true" outlineLevel="0" collapsed="false">
      <c r="A31" s="25" t="s">
        <v>81</v>
      </c>
      <c r="B31" s="26" t="s">
        <v>82</v>
      </c>
      <c r="C31" s="25" t="s">
        <v>23</v>
      </c>
      <c r="D31" s="25" t="s">
        <v>83</v>
      </c>
      <c r="E31" s="27" t="s">
        <v>31</v>
      </c>
      <c r="F31" s="28" t="n">
        <v>140</v>
      </c>
      <c r="G31" s="29" t="n">
        <v>0</v>
      </c>
      <c r="H31" s="29" t="n">
        <f aca="false">ROUNDDOWN(G31+(G31*E3),2)</f>
        <v>0</v>
      </c>
      <c r="I31" s="29" t="n">
        <f aca="false">ROUNDDOWN(F31*H31,2)</f>
        <v>0</v>
      </c>
      <c r="K31" s="29" t="n">
        <f aca="false">ROUNDDOWN(G31*F31,2)</f>
        <v>0</v>
      </c>
    </row>
    <row r="32" customFormat="false" ht="24" hidden="false" customHeight="true" outlineLevel="0" collapsed="false">
      <c r="A32" s="20" t="s">
        <v>84</v>
      </c>
      <c r="B32" s="20"/>
      <c r="C32" s="20"/>
      <c r="D32" s="20" t="s">
        <v>85</v>
      </c>
      <c r="E32" s="20"/>
      <c r="F32" s="21"/>
      <c r="G32" s="22"/>
      <c r="H32" s="22"/>
      <c r="I32" s="23" t="n">
        <f aca="false">SUM(I33:I361)</f>
        <v>0</v>
      </c>
      <c r="K32" s="23" t="n">
        <f aca="false">SUM(K33:K37)</f>
        <v>0</v>
      </c>
    </row>
    <row r="33" customFormat="false" ht="36" hidden="false" customHeight="true" outlineLevel="0" collapsed="false">
      <c r="A33" s="25" t="s">
        <v>86</v>
      </c>
      <c r="B33" s="26" t="s">
        <v>87</v>
      </c>
      <c r="C33" s="25" t="s">
        <v>23</v>
      </c>
      <c r="D33" s="25" t="s">
        <v>88</v>
      </c>
      <c r="E33" s="27" t="s">
        <v>54</v>
      </c>
      <c r="F33" s="28" t="n">
        <v>786</v>
      </c>
      <c r="G33" s="29" t="n">
        <v>0</v>
      </c>
      <c r="H33" s="29" t="n">
        <f aca="false">ROUNDDOWN(G33+(G33*E3),2)</f>
        <v>0</v>
      </c>
      <c r="I33" s="29" t="n">
        <f aca="false">ROUNDDOWN(F33*H33,2)</f>
        <v>0</v>
      </c>
      <c r="K33" s="29" t="n">
        <f aca="false">ROUNDDOWN(G33*F33,2)</f>
        <v>0</v>
      </c>
    </row>
    <row r="34" customFormat="false" ht="60" hidden="false" customHeight="true" outlineLevel="0" collapsed="false">
      <c r="A34" s="25" t="s">
        <v>89</v>
      </c>
      <c r="B34" s="26" t="s">
        <v>90</v>
      </c>
      <c r="C34" s="25" t="s">
        <v>34</v>
      </c>
      <c r="D34" s="25" t="s">
        <v>91</v>
      </c>
      <c r="E34" s="27" t="s">
        <v>25</v>
      </c>
      <c r="F34" s="28" t="n">
        <v>22</v>
      </c>
      <c r="G34" s="29" t="n">
        <v>0</v>
      </c>
      <c r="H34" s="29" t="n">
        <f aca="false">ROUNDDOWN(G34+(G34*E3),2)</f>
        <v>0</v>
      </c>
      <c r="I34" s="29" t="n">
        <f aca="false">ROUNDDOWN(F34*H34,2)</f>
        <v>0</v>
      </c>
      <c r="K34" s="29" t="n">
        <f aca="false">ROUNDDOWN(G34*F34,2)</f>
        <v>0</v>
      </c>
    </row>
    <row r="35" customFormat="false" ht="36" hidden="false" customHeight="true" outlineLevel="0" collapsed="false">
      <c r="A35" s="25" t="s">
        <v>92</v>
      </c>
      <c r="B35" s="26" t="s">
        <v>93</v>
      </c>
      <c r="C35" s="25" t="s">
        <v>34</v>
      </c>
      <c r="D35" s="25" t="s">
        <v>94</v>
      </c>
      <c r="E35" s="27" t="s">
        <v>25</v>
      </c>
      <c r="F35" s="28" t="n">
        <v>65</v>
      </c>
      <c r="G35" s="29" t="n">
        <v>0</v>
      </c>
      <c r="H35" s="29" t="n">
        <f aca="false">ROUNDDOWN(G35+(G35*E3),2)</f>
        <v>0</v>
      </c>
      <c r="I35" s="29" t="n">
        <f aca="false">ROUNDDOWN(F35*H35,2)</f>
        <v>0</v>
      </c>
      <c r="K35" s="29" t="n">
        <f aca="false">ROUNDDOWN(G35*F35,2)</f>
        <v>0</v>
      </c>
    </row>
    <row r="36" customFormat="false" ht="36" hidden="false" customHeight="true" outlineLevel="0" collapsed="false">
      <c r="A36" s="25" t="s">
        <v>95</v>
      </c>
      <c r="B36" s="26" t="s">
        <v>87</v>
      </c>
      <c r="C36" s="25" t="s">
        <v>23</v>
      </c>
      <c r="D36" s="25" t="s">
        <v>88</v>
      </c>
      <c r="E36" s="27" t="s">
        <v>54</v>
      </c>
      <c r="F36" s="28" t="n">
        <v>87.5</v>
      </c>
      <c r="G36" s="29" t="n">
        <v>0</v>
      </c>
      <c r="H36" s="29" t="n">
        <f aca="false">ROUNDDOWN(G36+(G36*E3),2)</f>
        <v>0</v>
      </c>
      <c r="I36" s="29" t="n">
        <f aca="false">ROUNDDOWN(F36*H36,2)</f>
        <v>0</v>
      </c>
      <c r="K36" s="29" t="n">
        <f aca="false">ROUNDDOWN(G36*F36,2)</f>
        <v>0</v>
      </c>
    </row>
    <row r="37" customFormat="false" ht="48" hidden="false" customHeight="true" outlineLevel="0" collapsed="false">
      <c r="A37" s="25" t="s">
        <v>96</v>
      </c>
      <c r="B37" s="26" t="s">
        <v>77</v>
      </c>
      <c r="C37" s="25" t="s">
        <v>34</v>
      </c>
      <c r="D37" s="25" t="s">
        <v>78</v>
      </c>
      <c r="E37" s="27" t="s">
        <v>54</v>
      </c>
      <c r="F37" s="28" t="n">
        <v>87.5</v>
      </c>
      <c r="G37" s="29" t="n">
        <v>0</v>
      </c>
      <c r="H37" s="29" t="n">
        <f aca="false">ROUNDDOWN(G37+(G37*E3),2)</f>
        <v>0</v>
      </c>
      <c r="I37" s="29" t="n">
        <f aca="false">ROUNDDOWN(F37*H37,2)</f>
        <v>0</v>
      </c>
      <c r="K37" s="29" t="n">
        <f aca="false">ROUNDDOWN(G37*F37,2)</f>
        <v>0</v>
      </c>
    </row>
    <row r="38" customFormat="false" ht="12.8" hidden="false" customHeight="false" outlineLevel="0" collapsed="false">
      <c r="A38" s="30"/>
      <c r="B38" s="30"/>
      <c r="C38" s="30"/>
      <c r="D38" s="30"/>
      <c r="E38" s="30"/>
      <c r="F38" s="30"/>
      <c r="G38" s="30"/>
      <c r="H38" s="30"/>
      <c r="I38" s="30"/>
    </row>
    <row r="39" customFormat="false" ht="12.8" hidden="false" customHeight="true" outlineLevel="0" collapsed="false">
      <c r="A39" s="31" t="s">
        <v>97</v>
      </c>
      <c r="B39" s="31"/>
      <c r="C39" s="31"/>
      <c r="D39" s="31"/>
      <c r="E39" s="32"/>
      <c r="F39" s="33" t="s">
        <v>98</v>
      </c>
      <c r="G39" s="33"/>
      <c r="H39" s="34" t="n">
        <f aca="false">K32+K30+K28+K26+K24+K22+K16+K12+K10</f>
        <v>0</v>
      </c>
      <c r="I39" s="34"/>
    </row>
    <row r="40" customFormat="false" ht="12.8" hidden="false" customHeight="true" outlineLevel="0" collapsed="false">
      <c r="B40" s="35"/>
      <c r="C40" s="35"/>
      <c r="D40" s="35"/>
      <c r="E40" s="32"/>
      <c r="F40" s="33" t="s">
        <v>99</v>
      </c>
      <c r="G40" s="33"/>
      <c r="H40" s="34" t="n">
        <f aca="false">H41-H39</f>
        <v>0</v>
      </c>
      <c r="I40" s="34"/>
    </row>
    <row r="41" customFormat="false" ht="12.8" hidden="false" customHeight="true" outlineLevel="0" collapsed="false">
      <c r="A41" s="36"/>
      <c r="B41" s="36"/>
      <c r="C41" s="36"/>
      <c r="D41" s="37"/>
      <c r="E41" s="32"/>
      <c r="F41" s="33" t="s">
        <v>100</v>
      </c>
      <c r="G41" s="33"/>
      <c r="H41" s="34" t="n">
        <f aca="false">I32+I30+I28+I26+I24+I22+I16+I12+I10</f>
        <v>0</v>
      </c>
      <c r="I41" s="34"/>
      <c r="K41" s="38"/>
    </row>
    <row r="42" customFormat="false" ht="39.55" hidden="false" customHeight="true" outlineLevel="0" collapsed="false">
      <c r="A42" s="39" t="s">
        <v>101</v>
      </c>
      <c r="B42" s="39"/>
      <c r="C42" s="39"/>
      <c r="D42" s="39"/>
      <c r="E42" s="40"/>
      <c r="F42" s="40"/>
      <c r="G42" s="40"/>
      <c r="H42" s="40"/>
      <c r="I42" s="40"/>
    </row>
    <row r="43" customFormat="false" ht="70" hidden="false" customHeight="true" outlineLevel="0" collapsed="false"/>
  </sheetData>
  <mergeCells count="18">
    <mergeCell ref="A1:J1"/>
    <mergeCell ref="A2:D2"/>
    <mergeCell ref="F2:G6"/>
    <mergeCell ref="H2:I2"/>
    <mergeCell ref="A3:D3"/>
    <mergeCell ref="H3:I6"/>
    <mergeCell ref="A4:D4"/>
    <mergeCell ref="A5:D5"/>
    <mergeCell ref="A6:D6"/>
    <mergeCell ref="A39:D39"/>
    <mergeCell ref="F39:G39"/>
    <mergeCell ref="H39:I39"/>
    <mergeCell ref="F40:G40"/>
    <mergeCell ref="H40:I40"/>
    <mergeCell ref="A41:C41"/>
    <mergeCell ref="F41:G41"/>
    <mergeCell ref="H41:I41"/>
    <mergeCell ref="A42:D42"/>
  </mergeCells>
  <printOptions headings="false" gridLines="false" gridLinesSet="true" horizontalCentered="false" verticalCentered="false"/>
  <pageMargins left="0.484722222222222" right="0.5" top="0.0604166666666667" bottom="0.602777777777778" header="0.511805555555555" footer="0.269444444444444"/>
  <pageSetup paperSize="9" scale="100" firstPageNumber="0" fitToWidth="1" fitToHeight="0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2"/>
  <sheetViews>
    <sheetView windowProtection="false" showFormulas="false" showGridLines="true" showRowColHeaders="true" showZeros="true" rightToLeft="false" tabSelected="true" showOutlineSymbols="false" defaultGridColor="true" view="normal" topLeftCell="A7" colorId="64" zoomScale="100" zoomScaleNormal="100" zoomScalePageLayoutView="100" workbookViewId="0">
      <selection pane="topLeft" activeCell="G34" activeCellId="0" sqref="G34"/>
    </sheetView>
  </sheetViews>
  <sheetFormatPr defaultRowHeight="12.8"/>
  <cols>
    <col collapsed="false" hidden="false" max="1" min="1" style="0" width="8.50510204081633"/>
    <col collapsed="false" hidden="false" max="2" min="2" style="0" width="34.4234693877551"/>
    <col collapsed="false" hidden="false" max="3" min="3" style="0" width="7.46938775510204"/>
    <col collapsed="false" hidden="false" max="4" min="4" style="0" width="11.5918367346939"/>
    <col collapsed="false" hidden="false" max="5" min="5" style="0" width="7.49489795918367"/>
    <col collapsed="false" hidden="false" max="6" min="6" style="0" width="8.90816326530612"/>
    <col collapsed="false" hidden="false" max="7" min="7" style="0" width="13.1377551020408"/>
    <col collapsed="false" hidden="false" max="8" min="8" style="0" width="8.90816326530612"/>
    <col collapsed="false" hidden="false" max="9" min="9" style="0" width="13.1377551020408"/>
    <col collapsed="false" hidden="false" max="10" min="10" style="0" width="8.90816326530612"/>
    <col collapsed="false" hidden="false" max="11" min="11" style="0" width="13.1377551020408"/>
    <col collapsed="false" hidden="false" max="1025" min="12" style="0" width="8.50510204081633"/>
  </cols>
  <sheetData>
    <row r="1" customFormat="false" ht="73.85" hidden="false" customHeight="true" outlineLevel="0" collapsed="false">
      <c r="A1" s="41" t="s">
        <v>102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customFormat="false" ht="15" hidden="false" customHeight="true" outlineLevel="0" collapsed="false">
      <c r="A2" s="42" t="s">
        <v>103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customFormat="false" ht="15" hidden="false" customHeight="true" outlineLevel="0" collapsed="false">
      <c r="A3" s="43" t="s">
        <v>104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customFormat="false" ht="15" hidden="false" customHeight="true" outlineLevel="0" collapsed="false">
      <c r="A4" s="44" t="s">
        <v>105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customFormat="false" ht="15" hidden="false" customHeight="true" outlineLevel="0" collapsed="false">
      <c r="A5" s="43" t="s">
        <v>106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customFormat="false" ht="12.8" hidden="false" customHeight="false" outlineLevel="0" collapsed="false">
      <c r="A6" s="45" t="s">
        <v>107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customFormat="false" ht="12.8" hidden="false" customHeight="false" outlineLevel="0" collapsed="false">
      <c r="A7" s="46" t="s">
        <v>108</v>
      </c>
      <c r="B7" s="46"/>
      <c r="C7" s="46"/>
      <c r="D7" s="46"/>
      <c r="E7" s="46"/>
      <c r="F7" s="46"/>
      <c r="G7" s="46"/>
      <c r="H7" s="46"/>
      <c r="I7" s="46"/>
      <c r="J7" s="47"/>
      <c r="K7" s="47"/>
    </row>
    <row r="8" customFormat="false" ht="12.8" hidden="false" customHeight="false" outlineLevel="0" collapsed="false">
      <c r="A8" s="48" t="s">
        <v>7</v>
      </c>
      <c r="B8" s="48" t="s">
        <v>10</v>
      </c>
      <c r="C8" s="48"/>
      <c r="D8" s="49" t="s">
        <v>109</v>
      </c>
      <c r="E8" s="49"/>
      <c r="F8" s="49" t="s">
        <v>110</v>
      </c>
      <c r="G8" s="49"/>
      <c r="H8" s="49" t="s">
        <v>111</v>
      </c>
      <c r="I8" s="49"/>
      <c r="J8" s="49" t="s">
        <v>112</v>
      </c>
      <c r="K8" s="49"/>
    </row>
    <row r="9" customFormat="false" ht="12.8" hidden="false" customHeight="false" outlineLevel="0" collapsed="false">
      <c r="A9" s="48"/>
      <c r="B9" s="48"/>
      <c r="C9" s="48"/>
      <c r="D9" s="50" t="s">
        <v>113</v>
      </c>
      <c r="E9" s="50" t="s">
        <v>114</v>
      </c>
      <c r="F9" s="50" t="s">
        <v>115</v>
      </c>
      <c r="G9" s="50" t="s">
        <v>116</v>
      </c>
      <c r="H9" s="50" t="s">
        <v>115</v>
      </c>
      <c r="I9" s="50" t="s">
        <v>116</v>
      </c>
      <c r="J9" s="50" t="s">
        <v>115</v>
      </c>
      <c r="K9" s="50" t="s">
        <v>116</v>
      </c>
    </row>
    <row r="10" customFormat="false" ht="13.4" hidden="false" customHeight="false" outlineLevel="0" collapsed="false">
      <c r="A10" s="50" t="n">
        <v>1</v>
      </c>
      <c r="B10" s="51" t="str">
        <f aca="false">ORÇAMENTO!D10</f>
        <v>ESTACA</v>
      </c>
      <c r="C10" s="51"/>
      <c r="D10" s="52" t="n">
        <f aca="false">ORÇAMENTO!I10</f>
        <v>0</v>
      </c>
      <c r="E10" s="53" t="e">
        <f aca="false">D10/D21</f>
        <v>#DIV/0!</v>
      </c>
      <c r="F10" s="54" t="n">
        <v>1</v>
      </c>
      <c r="G10" s="55" t="n">
        <f aca="false">D10*F10</f>
        <v>0</v>
      </c>
      <c r="H10" s="56"/>
      <c r="I10" s="57"/>
      <c r="J10" s="56"/>
      <c r="K10" s="57"/>
    </row>
    <row r="11" customFormat="false" ht="13.4" hidden="false" customHeight="false" outlineLevel="0" collapsed="false">
      <c r="A11" s="50" t="n">
        <v>2</v>
      </c>
      <c r="B11" s="58" t="str">
        <f aca="false">ORÇAMENTO!D12</f>
        <v>BLOCOS DE COROAMENTO</v>
      </c>
      <c r="C11" s="58"/>
      <c r="D11" s="52" t="n">
        <f aca="false">ORÇAMENTO!I12</f>
        <v>0</v>
      </c>
      <c r="E11" s="53" t="e">
        <f aca="false">D11/D21</f>
        <v>#DIV/0!</v>
      </c>
      <c r="F11" s="54" t="n">
        <v>1</v>
      </c>
      <c r="G11" s="55" t="n">
        <f aca="false">D11*F11</f>
        <v>0</v>
      </c>
      <c r="H11" s="56"/>
      <c r="I11" s="57"/>
      <c r="J11" s="56"/>
      <c r="K11" s="57"/>
    </row>
    <row r="12" customFormat="false" ht="13.4" hidden="false" customHeight="false" outlineLevel="0" collapsed="false">
      <c r="A12" s="50" t="n">
        <v>3</v>
      </c>
      <c r="B12" s="59" t="str">
        <f aca="false">ORÇAMENTO!D16</f>
        <v>PILARES DE CONCRETO</v>
      </c>
      <c r="C12" s="59"/>
      <c r="D12" s="52" t="n">
        <f aca="false">ORÇAMENTO!I16</f>
        <v>0</v>
      </c>
      <c r="E12" s="53" t="e">
        <f aca="false">D12/D21</f>
        <v>#DIV/0!</v>
      </c>
      <c r="F12" s="54" t="n">
        <v>1</v>
      </c>
      <c r="G12" s="55" t="n">
        <f aca="false">D12*F12</f>
        <v>0</v>
      </c>
      <c r="H12" s="56"/>
      <c r="I12" s="57"/>
      <c r="J12" s="56"/>
      <c r="K12" s="57"/>
    </row>
    <row r="13" customFormat="false" ht="13.4" hidden="false" customHeight="false" outlineLevel="0" collapsed="false">
      <c r="A13" s="50" t="n">
        <v>4</v>
      </c>
      <c r="B13" s="59" t="str">
        <f aca="false">ORÇAMENTO!D22</f>
        <v>CHUMBADORES</v>
      </c>
      <c r="C13" s="59"/>
      <c r="D13" s="52" t="n">
        <f aca="false">ORÇAMENTO!I22</f>
        <v>0</v>
      </c>
      <c r="E13" s="53" t="e">
        <f aca="false">D13/D21</f>
        <v>#DIV/0!</v>
      </c>
      <c r="F13" s="54" t="n">
        <v>1</v>
      </c>
      <c r="G13" s="55" t="n">
        <f aca="false">D13*F13</f>
        <v>0</v>
      </c>
      <c r="H13" s="56"/>
      <c r="I13" s="57"/>
      <c r="J13" s="56"/>
      <c r="K13" s="57"/>
    </row>
    <row r="14" customFormat="false" ht="13.4" hidden="false" customHeight="false" outlineLevel="0" collapsed="false">
      <c r="A14" s="50" t="n">
        <v>5</v>
      </c>
      <c r="B14" s="58" t="str">
        <f aca="false">ORÇAMENTO!D24</f>
        <v>PILARES</v>
      </c>
      <c r="C14" s="58"/>
      <c r="D14" s="52" t="n">
        <f aca="false">ORÇAMENTO!I24</f>
        <v>0</v>
      </c>
      <c r="E14" s="53" t="e">
        <f aca="false">D14/D21</f>
        <v>#DIV/0!</v>
      </c>
      <c r="F14" s="54" t="n">
        <v>1</v>
      </c>
      <c r="G14" s="55" t="n">
        <f aca="false">D14*F14</f>
        <v>0</v>
      </c>
      <c r="H14" s="56"/>
      <c r="I14" s="57"/>
      <c r="J14" s="56"/>
      <c r="K14" s="57"/>
    </row>
    <row r="15" customFormat="false" ht="13.4" hidden="false" customHeight="false" outlineLevel="0" collapsed="false">
      <c r="A15" s="50" t="n">
        <v>6</v>
      </c>
      <c r="B15" s="58" t="str">
        <f aca="false">ORÇAMENTO!D26</f>
        <v>TESOURAS EM ARCO</v>
      </c>
      <c r="C15" s="58"/>
      <c r="D15" s="52" t="n">
        <f aca="false">ORÇAMENTO!I26</f>
        <v>0</v>
      </c>
      <c r="E15" s="53" t="e">
        <f aca="false">D15/D21</f>
        <v>#DIV/0!</v>
      </c>
      <c r="F15" s="54" t="n">
        <v>0.4</v>
      </c>
      <c r="G15" s="55" t="n">
        <f aca="false">D15*F15</f>
        <v>0</v>
      </c>
      <c r="H15" s="54" t="n">
        <v>0.6</v>
      </c>
      <c r="I15" s="60" t="n">
        <f aca="false">H15*D15</f>
        <v>0</v>
      </c>
      <c r="J15" s="56"/>
      <c r="K15" s="57"/>
    </row>
    <row r="16" customFormat="false" ht="13.4" hidden="false" customHeight="false" outlineLevel="0" collapsed="false">
      <c r="A16" s="50" t="n">
        <v>7</v>
      </c>
      <c r="B16" s="58" t="str">
        <f aca="false">ORÇAMENTO!D28</f>
        <v>TERÇAMENTO DA COBERTURA</v>
      </c>
      <c r="C16" s="58"/>
      <c r="D16" s="52" t="n">
        <f aca="false">ORÇAMENTO!I28</f>
        <v>0</v>
      </c>
      <c r="E16" s="53" t="e">
        <f aca="false">D16/D21</f>
        <v>#DIV/0!</v>
      </c>
      <c r="F16" s="56"/>
      <c r="G16" s="57"/>
      <c r="H16" s="54" t="n">
        <v>1</v>
      </c>
      <c r="I16" s="60" t="n">
        <f aca="false">H16*D16</f>
        <v>0</v>
      </c>
      <c r="J16" s="56"/>
      <c r="K16" s="57"/>
    </row>
    <row r="17" customFormat="false" ht="13.4" hidden="false" customHeight="false" outlineLevel="0" collapsed="false">
      <c r="A17" s="50" t="n">
        <v>8</v>
      </c>
      <c r="B17" s="58" t="str">
        <f aca="false">ORÇAMENTO!D30</f>
        <v>CONTRAVENTO</v>
      </c>
      <c r="C17" s="58"/>
      <c r="D17" s="52" t="n">
        <f aca="false">ORÇAMENTO!I30</f>
        <v>0</v>
      </c>
      <c r="E17" s="53" t="e">
        <f aca="false">D17/D21</f>
        <v>#DIV/0!</v>
      </c>
      <c r="F17" s="56"/>
      <c r="G17" s="57"/>
      <c r="H17" s="54" t="n">
        <v>1</v>
      </c>
      <c r="I17" s="60" t="n">
        <f aca="false">H17*D17</f>
        <v>0</v>
      </c>
      <c r="J17" s="56"/>
      <c r="K17" s="57"/>
    </row>
    <row r="18" customFormat="false" ht="13.4" hidden="false" customHeight="false" outlineLevel="0" collapsed="false">
      <c r="A18" s="50" t="n">
        <v>9</v>
      </c>
      <c r="B18" s="58" t="str">
        <f aca="false">ORÇAMENTO!D32</f>
        <v>TELHAMENTO DA COBERTURA</v>
      </c>
      <c r="C18" s="58"/>
      <c r="D18" s="52" t="n">
        <f aca="false">ORÇAMENTO!I32</f>
        <v>0</v>
      </c>
      <c r="E18" s="53" t="e">
        <f aca="false">D18/D21</f>
        <v>#DIV/0!</v>
      </c>
      <c r="F18" s="56"/>
      <c r="G18" s="57"/>
      <c r="H18" s="54" t="n">
        <v>1</v>
      </c>
      <c r="I18" s="60" t="n">
        <f aca="false">H18*D18</f>
        <v>0</v>
      </c>
      <c r="J18" s="56"/>
      <c r="K18" s="56"/>
    </row>
    <row r="19" customFormat="false" ht="39.55" hidden="false" customHeight="true" outlineLevel="0" collapsed="false">
      <c r="A19" s="61" t="n">
        <v>10</v>
      </c>
      <c r="B19" s="62" t="s">
        <v>117</v>
      </c>
      <c r="C19" s="62"/>
      <c r="D19" s="56"/>
      <c r="E19" s="57"/>
      <c r="F19" s="56"/>
      <c r="G19" s="57"/>
      <c r="H19" s="56"/>
      <c r="I19" s="57"/>
      <c r="J19" s="63" t="n">
        <v>1</v>
      </c>
      <c r="K19" s="63" t="n">
        <v>1</v>
      </c>
    </row>
    <row r="20" customFormat="false" ht="12.8" hidden="false" customHeight="false" outlineLevel="0" collapsed="false">
      <c r="A20" s="48"/>
      <c r="B20" s="48"/>
      <c r="C20" s="48"/>
      <c r="D20" s="64"/>
      <c r="E20" s="65"/>
      <c r="F20" s="65"/>
      <c r="G20" s="65"/>
      <c r="H20" s="65"/>
      <c r="I20" s="65"/>
      <c r="J20" s="47"/>
      <c r="K20" s="66"/>
    </row>
    <row r="21" customFormat="false" ht="12.8" hidden="false" customHeight="false" outlineLevel="0" collapsed="false">
      <c r="A21" s="48" t="s">
        <v>118</v>
      </c>
      <c r="B21" s="48"/>
      <c r="C21" s="48"/>
      <c r="D21" s="67" t="n">
        <f aca="false">SUM(D10:D18)</f>
        <v>0</v>
      </c>
      <c r="E21" s="53" t="e">
        <f aca="false">SUM(E10:E18)</f>
        <v>#DIV/0!</v>
      </c>
      <c r="F21" s="53"/>
      <c r="G21" s="68" t="n">
        <f aca="false">SUM(G10:G15)</f>
        <v>0</v>
      </c>
      <c r="H21" s="53" t="e">
        <f aca="false">I21/D21</f>
        <v>#DIV/0!</v>
      </c>
      <c r="I21" s="68" t="n">
        <f aca="false">SUM(I14:I18)</f>
        <v>0</v>
      </c>
      <c r="J21" s="69" t="s">
        <v>119</v>
      </c>
      <c r="K21" s="55" t="s">
        <v>119</v>
      </c>
    </row>
    <row r="22" customFormat="false" ht="12.8" hidden="false" customHeight="false" outlineLevel="0" collapsed="false">
      <c r="A22" s="70"/>
      <c r="B22" s="70"/>
      <c r="C22" s="70"/>
      <c r="D22" s="70"/>
      <c r="E22" s="70"/>
      <c r="F22" s="70"/>
      <c r="G22" s="70"/>
      <c r="H22" s="70"/>
      <c r="I22" s="70"/>
      <c r="J22" s="47"/>
      <c r="K22" s="47"/>
    </row>
    <row r="23" customFormat="false" ht="15" hidden="false" customHeight="true" outlineLevel="0" collapsed="false">
      <c r="A23" s="71" t="s">
        <v>120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</row>
    <row r="24" customFormat="false" ht="12.8" hidden="false" customHeight="false" outlineLevel="0" collapsed="false">
      <c r="A24" s="72" t="s">
        <v>121</v>
      </c>
      <c r="B24" s="72"/>
      <c r="C24" s="72"/>
      <c r="D24" s="72"/>
      <c r="E24" s="72"/>
      <c r="F24" s="49" t="s">
        <v>110</v>
      </c>
      <c r="G24" s="49"/>
      <c r="H24" s="49" t="s">
        <v>111</v>
      </c>
      <c r="I24" s="49"/>
      <c r="J24" s="49" t="s">
        <v>112</v>
      </c>
      <c r="K24" s="49"/>
    </row>
    <row r="25" customFormat="false" ht="12.8" hidden="false" customHeight="false" outlineLevel="0" collapsed="false">
      <c r="A25" s="73" t="s">
        <v>122</v>
      </c>
      <c r="B25" s="73"/>
      <c r="C25" s="73"/>
      <c r="D25" s="73"/>
      <c r="E25" s="73"/>
      <c r="F25" s="74" t="n">
        <f aca="false">G21</f>
        <v>0</v>
      </c>
      <c r="G25" s="74"/>
      <c r="H25" s="74" t="n">
        <f aca="false">I21</f>
        <v>0</v>
      </c>
      <c r="I25" s="74"/>
      <c r="J25" s="75" t="s">
        <v>119</v>
      </c>
      <c r="K25" s="75"/>
    </row>
    <row r="26" customFormat="false" ht="12.8" hidden="false" customHeight="false" outlineLevel="0" collapsed="false">
      <c r="A26" s="73" t="s">
        <v>123</v>
      </c>
      <c r="B26" s="73"/>
      <c r="C26" s="73"/>
      <c r="D26" s="73"/>
      <c r="E26" s="73"/>
      <c r="F26" s="76" t="n">
        <f aca="false">SUM(F25)</f>
        <v>0</v>
      </c>
      <c r="G26" s="76"/>
      <c r="H26" s="76" t="n">
        <f aca="false">SUM(H25)</f>
        <v>0</v>
      </c>
      <c r="I26" s="76"/>
      <c r="J26" s="75" t="s">
        <v>119</v>
      </c>
      <c r="K26" s="75"/>
    </row>
    <row r="27" customFormat="false" ht="12.8" hidden="false" customHeight="false" outlineLevel="0" collapsed="false">
      <c r="A27" s="77" t="s">
        <v>124</v>
      </c>
      <c r="B27" s="77"/>
      <c r="C27" s="77"/>
      <c r="D27" s="77"/>
      <c r="E27" s="77"/>
      <c r="F27" s="78" t="s">
        <v>125</v>
      </c>
      <c r="G27" s="78"/>
      <c r="H27" s="79" t="n">
        <f aca="false">H26+F26</f>
        <v>0</v>
      </c>
      <c r="I27" s="79"/>
      <c r="J27" s="79"/>
      <c r="K27" s="79"/>
    </row>
    <row r="28" customFormat="false" ht="12.8" hidden="false" customHeight="false" outlineLevel="0" collapsed="false">
      <c r="A28" s="80"/>
      <c r="B28" s="80"/>
      <c r="C28" s="80"/>
      <c r="D28" s="80"/>
      <c r="E28" s="80"/>
      <c r="F28" s="80"/>
      <c r="G28" s="80"/>
      <c r="H28" s="80"/>
      <c r="I28" s="80"/>
      <c r="J28" s="47"/>
      <c r="K28" s="47"/>
    </row>
    <row r="29" customFormat="false" ht="12.8" hidden="false" customHeight="false" outlineLevel="0" collapsed="false">
      <c r="A29" s="81"/>
      <c r="B29" s="81"/>
      <c r="C29" s="81"/>
      <c r="D29" s="47"/>
      <c r="E29" s="47"/>
      <c r="F29" s="47"/>
      <c r="G29" s="47"/>
      <c r="H29" s="47"/>
      <c r="I29" s="82"/>
      <c r="J29" s="47"/>
      <c r="K29" s="47"/>
    </row>
    <row r="30" customFormat="false" ht="12.8" hidden="false" customHeight="false" outlineLevel="0" collapsed="false">
      <c r="A30" s="82"/>
      <c r="B30" s="47"/>
      <c r="C30" s="47"/>
      <c r="D30" s="82"/>
      <c r="E30" s="82"/>
      <c r="F30" s="82"/>
      <c r="G30" s="47"/>
      <c r="H30" s="47"/>
      <c r="I30" s="82"/>
      <c r="J30" s="47"/>
      <c r="K30" s="47"/>
    </row>
    <row r="31" customFormat="false" ht="22.35" hidden="false" customHeight="true" outlineLevel="0" collapsed="false">
      <c r="A31" s="47"/>
      <c r="B31" s="83"/>
      <c r="C31" s="83"/>
      <c r="D31" s="84" t="s">
        <v>126</v>
      </c>
      <c r="E31" s="84"/>
      <c r="F31" s="84"/>
      <c r="G31" s="84"/>
      <c r="H31" s="84"/>
      <c r="I31" s="84"/>
      <c r="J31" s="83"/>
      <c r="K31" s="83"/>
    </row>
    <row r="32" customFormat="false" ht="13.8" hidden="false" customHeight="false" outlineLevel="0" collapsed="false"/>
  </sheetData>
  <mergeCells count="43">
    <mergeCell ref="A1:K1"/>
    <mergeCell ref="A2:K2"/>
    <mergeCell ref="A3:K3"/>
    <mergeCell ref="A4:K4"/>
    <mergeCell ref="A5:K5"/>
    <mergeCell ref="A6:K6"/>
    <mergeCell ref="A7:I7"/>
    <mergeCell ref="A8:A9"/>
    <mergeCell ref="B8:C9"/>
    <mergeCell ref="D8:E8"/>
    <mergeCell ref="F8:G8"/>
    <mergeCell ref="H8:I8"/>
    <mergeCell ref="J8:K8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20:C20"/>
    <mergeCell ref="A21:C21"/>
    <mergeCell ref="A23:K23"/>
    <mergeCell ref="A24:E24"/>
    <mergeCell ref="F24:G24"/>
    <mergeCell ref="H24:I24"/>
    <mergeCell ref="J24:K24"/>
    <mergeCell ref="A25:E25"/>
    <mergeCell ref="F25:G25"/>
    <mergeCell ref="H25:I25"/>
    <mergeCell ref="J25:K25"/>
    <mergeCell ref="A26:E26"/>
    <mergeCell ref="F26:G26"/>
    <mergeCell ref="H26:I26"/>
    <mergeCell ref="J26:K26"/>
    <mergeCell ref="A27:E27"/>
    <mergeCell ref="F27:G27"/>
    <mergeCell ref="H27:K27"/>
    <mergeCell ref="A29:C29"/>
    <mergeCell ref="D31:I31"/>
  </mergeCells>
  <printOptions headings="false" gridLines="false" gridLinesSet="true" horizontalCentered="false" verticalCentered="false"/>
  <pageMargins left="0.613194444444444" right="0.429166666666667" top="0.123611111111111" bottom="0.817361111111111" header="0.511805555555555" footer="0.287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1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73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2020-11-04T18:25:57Z</dcterms:created>
  <dc:creator>axlsx</dc:creator>
  <dc:language>pt-BR</dc:language>
  <cp:lastPrinted>2020-11-06T09:48:15Z</cp:lastPrinted>
  <dcterms:modified xsi:type="dcterms:W3CDTF">2020-11-06T11:37:40Z</dcterms:modified>
  <cp:revision>19</cp:revision>
</cp:coreProperties>
</file>