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2"/>
    <sheet name="CRONOGRAMA" sheetId="2" state="visible" r:id="rId3"/>
  </sheets>
  <definedNames>
    <definedName function="false" hidden="false" localSheetId="1" name="_xlnm.Print_Area" vbProcedure="false">CRONOGRAMA!$A$1:$Q$56</definedName>
    <definedName function="false" hidden="false" localSheetId="1" name="_xlnm.Print_Titles" vbProcedure="false">CRONOGRAMA!$1:$10</definedName>
    <definedName function="false" hidden="false" localSheetId="0" name="_xlnm.Print_Area" vbProcedure="false">ORÇAMENTO!$A$2:$H$430</definedName>
    <definedName function="false" hidden="false" localSheetId="0" name="_xlnm.Print_Titles" vbProcedure="false">ORÇAMENTO!$2:$7</definedName>
    <definedName function="false" hidden="false" localSheetId="0" name="_xlnm.Print_Area" vbProcedure="false">ORÇAMENTO!$A$1:$H$430</definedName>
    <definedName function="false" hidden="false" localSheetId="0" name="_xlnm.Print_Area_0_0" vbProcedure="false">ORÇAMENTO!$A$1:$H$430</definedName>
    <definedName function="false" hidden="false" localSheetId="0" name="_xlnm.Print_Titles" vbProcedure="false">ORÇAMENTO!$1:$7</definedName>
    <definedName function="false" hidden="false" localSheetId="0" name="_xlnm.Print_Titles_0" vbProcedure="false">ORÇAMENTO!$2:$7</definedName>
    <definedName function="false" hidden="false" localSheetId="0" name="_xlnm.Print_Titles_0_0" vbProcedure="false">ORÇAMENTO!$1:$7</definedName>
    <definedName function="false" hidden="false" localSheetId="0" name="_xlnm.Print_Titles_0_0_0" vbProcedure="false">ORÇAMENTO!$2:$7</definedName>
    <definedName function="false" hidden="false" localSheetId="1" name="_xlnm.Print_Titles" vbProcedure="false">CRONOGRAMA!$1:$10</definedName>
    <definedName function="false" hidden="false" localSheetId="1" name="_xlnm.Print_Titles_0" vbProcedure="false">CRONOGRAMA!$1:$10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<sst xmlns="http://schemas.openxmlformats.org/spreadsheetml/2006/main" count="2043" uniqueCount="692">
  <si>
    <t xml:space="preserve">LOGO DA EMPRESA </t>
  </si>
  <si>
    <t xml:space="preserve">OBRA: REFORMA FRIGORÍFICO MUNICIPAL DE PARAGUAÇU PAULISTA</t>
  </si>
  <si>
    <t xml:space="preserve">B.D.I.</t>
  </si>
  <si>
    <t xml:space="preserve">Encargos Sociais</t>
  </si>
  <si>
    <t xml:space="preserve">Desonerado:  0,00%</t>
  </si>
  <si>
    <t xml:space="preserve">LOCAL: RUA ANTÔNIO DE CASTRO VIEIRA, SN BARRA FUNDA</t>
  </si>
  <si>
    <t xml:space="preserve">BANCOS:</t>
  </si>
  <si>
    <t xml:space="preserve">SINAPI - 02/2021 - São Paulo / SBC - 03/2021 - São Paulo/  ORSE - 12/2020 – Sergipe/ SIURB - 07/2020 - São Paulo/ SUDECAP - 12/2020 - Minas Gerais/ CPOS - 03/2021 - São Paulo/ FDE - 01/2021 - São Paulo/ AGETOP CIVIL - 11/2020 – Goiás/ CAERN - 11/2020 - Rio Grande do Norte
</t>
  </si>
  <si>
    <t xml:space="preserve">DATA: 24 DE MARÇO DE 2021</t>
  </si>
  <si>
    <t xml:space="preserve">PLANILHA ORÇAMENTÁRIA</t>
  </si>
  <si>
    <t xml:space="preserve">ITEM</t>
  </si>
  <si>
    <t xml:space="preserve">Código</t>
  </si>
  <si>
    <t xml:space="preserve">Banco</t>
  </si>
  <si>
    <t xml:space="preserve">Descrição</t>
  </si>
  <si>
    <t xml:space="preserve">Und</t>
  </si>
  <si>
    <t xml:space="preserve">Quant.</t>
  </si>
  <si>
    <t xml:space="preserve">Valor Unit</t>
  </si>
  <si>
    <t xml:space="preserve">Total</t>
  </si>
  <si>
    <t xml:space="preserve"> 1 </t>
  </si>
  <si>
    <t xml:space="preserve">SALA DE MATANÇA</t>
  </si>
  <si>
    <t xml:space="preserve"> 1.1 </t>
  </si>
  <si>
    <t xml:space="preserve"> 18.07.021 </t>
  </si>
  <si>
    <t xml:space="preserve">CPOS</t>
  </si>
  <si>
    <t xml:space="preserve">PLACA CERÂMICA NÃO ESMALTADA EXTRUDADA DE ALTA RESISTÊNCIA QUÍMICA E MECÂNICA, ESPESSURA DE 9 MM, USO INDUSTRIAL, ASSENTADO COM ARGAMASSA COLANTE INDUSTRIAL</t>
  </si>
  <si>
    <t xml:space="preserve">m²</t>
  </si>
  <si>
    <t xml:space="preserve"> 1.2 </t>
  </si>
  <si>
    <t xml:space="preserve"> 22.03.070 </t>
  </si>
  <si>
    <t xml:space="preserve">FORRO EM LÂMINA DE PVC</t>
  </si>
  <si>
    <t xml:space="preserve"> 1.3 </t>
  </si>
  <si>
    <t xml:space="preserve"> 102180 </t>
  </si>
  <si>
    <t xml:space="preserve">SINAPI</t>
  </si>
  <si>
    <t xml:space="preserve">INSTALAÇÃO DE VIDRO TEMPERADO, E = 8 MM, ENCAIXADO EM PERFIL U. AF_01/2021_P</t>
  </si>
  <si>
    <t xml:space="preserve"> 1.4 </t>
  </si>
  <si>
    <t xml:space="preserve"> 24.02.290 </t>
  </si>
  <si>
    <t xml:space="preserve">PORTA/PORTÃO DE CORRER EM CHAPA CEGA DUPLA, SOB MEDIDA</t>
  </si>
  <si>
    <t xml:space="preserve"> 1.5 </t>
  </si>
  <si>
    <t xml:space="preserve"> 13.50.002 </t>
  </si>
  <si>
    <t xml:space="preserve">FDE</t>
  </si>
  <si>
    <t xml:space="preserve">DEMOLIÇAO PISO GRANILITE, LADRILHO HIDRAULICO, CERAMICO, CACOS, INCLUSIV BASE</t>
  </si>
  <si>
    <t xml:space="preserve"> 1.6 </t>
  </si>
  <si>
    <t xml:space="preserve"> 13.60.003 </t>
  </si>
  <si>
    <t xml:space="preserve">RETIRADA DE PISO DE CERÂMICA OU LADRILHOS HIDRÁULICOS</t>
  </si>
  <si>
    <t xml:space="preserve"> 1.7 </t>
  </si>
  <si>
    <t xml:space="preserve"> 87554 </t>
  </si>
  <si>
    <t xml:space="preserve">EMBOÇO, PARA RECEBIMENTO DE CERÂMICA, EM ARGAMASSA TRAÇO 1:2:8, PREPARO MANUAL, APLICADO MANUALMENTE EM FACES INTERNAS DE PAREDES, PARA AMBIENTE COM ÁREA MAIOR QUE 10M2, ESPESSURA DE 10MM, COM EXECUÇÃO DE TALISCAS. AF_06/2014</t>
  </si>
  <si>
    <t xml:space="preserve"> 1.8 </t>
  </si>
  <si>
    <t xml:space="preserve"> 13.80.034 </t>
  </si>
  <si>
    <t xml:space="preserve">PISO DE CONCRETO FCK=25MPA E=8CM DESEMPENAMENTO MECÂNICO</t>
  </si>
  <si>
    <t xml:space="preserve"> 1.9 </t>
  </si>
  <si>
    <t xml:space="preserve"> 87273 </t>
  </si>
  <si>
    <t xml:space="preserve">REVESTIMENTO CERÂMICO PARA PAREDES INTERNAS COM PLACAS TIPO ESMALTADA EXTRA DE DIMENSÕES 33X45 CM APLICADAS EM AMBIENTES DE ÁREA MAIOR QUE 5 M² NA ALTURA INTEIRA DAS PAREDES. AF_06/2014</t>
  </si>
  <si>
    <t xml:space="preserve"> 1.10 </t>
  </si>
  <si>
    <t xml:space="preserve"> 89957 </t>
  </si>
  <si>
    <t xml:space="preserve">PONTO DE CONSUMO TERMINAL DE ÁGUA FRIA (SUBRAMAL) COM TUBULAÇÃO DE PVC, DN 25 MM, INSTALADO EM RAMAL DE ÁGUA, INCLUSOS RASGO E CHUMBAMENTO EM ALVENARIA. AF_12/2014</t>
  </si>
  <si>
    <t xml:space="preserve">UN</t>
  </si>
  <si>
    <t xml:space="preserve"> 1.11 </t>
  </si>
  <si>
    <t xml:space="preserve"> 09.07.024 </t>
  </si>
  <si>
    <t xml:space="preserve">CABO DE 2,5MM2 - 750V DE ISOLAÇÃO</t>
  </si>
  <si>
    <t xml:space="preserve">M</t>
  </si>
  <si>
    <t xml:space="preserve"> 1.12 </t>
  </si>
  <si>
    <t xml:space="preserve"> 39.03.160 </t>
  </si>
  <si>
    <t xml:space="preserve">CABO DE COBRE DE 1,5 MM², ISOLAMENTO 0,6/1 KV - ISOLAÇÃO EM PVC 70°C</t>
  </si>
  <si>
    <t xml:space="preserve"> 1.13 </t>
  </si>
  <si>
    <t xml:space="preserve"> 09.84.009 </t>
  </si>
  <si>
    <t xml:space="preserve">TOMADA 2P+T PADRAO NBR 14136 CORRENTE 10A-250V</t>
  </si>
  <si>
    <t xml:space="preserve"> 1.14 </t>
  </si>
  <si>
    <t xml:space="preserve"> 09.84.001 </t>
  </si>
  <si>
    <t xml:space="preserve">INTERRUPTOR DE 1 TECLA</t>
  </si>
  <si>
    <t xml:space="preserve"> 1.16 </t>
  </si>
  <si>
    <t xml:space="preserve"> 41.02.551 </t>
  </si>
  <si>
    <t xml:space="preserve">LÂMPADA LED TUBULAR T8 COM BASE G13, DE 1850 ATÉ 2000 IM - 18 A 20W</t>
  </si>
  <si>
    <t xml:space="preserve"> 1.17 </t>
  </si>
  <si>
    <t xml:space="preserve"> 38.04.040 </t>
  </si>
  <si>
    <t xml:space="preserve">ELETRODUTO GALVANIZADO A QUENTE CONFORME NBR6323 - 3/4´ COM ACESSÓRIOS</t>
  </si>
  <si>
    <t xml:space="preserve"> 1.18 </t>
  </si>
  <si>
    <t xml:space="preserve"> 090529 </t>
  </si>
  <si>
    <t xml:space="preserve">SIURB</t>
  </si>
  <si>
    <t xml:space="preserve">CAIXA DE PASSAGEM TIPO CONDULETE - 3/4"</t>
  </si>
  <si>
    <t xml:space="preserve"> 1.19 </t>
  </si>
  <si>
    <t xml:space="preserve"> 063061 </t>
  </si>
  <si>
    <t xml:space="preserve">SBC</t>
  </si>
  <si>
    <t xml:space="preserve">CABO PPP FLEXIVEL 3X2,5MM2 CLASE DE ISOLACAO 750V</t>
  </si>
  <si>
    <t xml:space="preserve"> 2 </t>
  </si>
  <si>
    <t xml:space="preserve">ÁREA DE MANIPULAÇÃO</t>
  </si>
  <si>
    <t xml:space="preserve"> 2.1 </t>
  </si>
  <si>
    <t xml:space="preserve"> 2.2 </t>
  </si>
  <si>
    <t xml:space="preserve"> 2.3 </t>
  </si>
  <si>
    <t xml:space="preserve"> 2.4 </t>
  </si>
  <si>
    <t xml:space="preserve"> 2.5 </t>
  </si>
  <si>
    <t xml:space="preserve"> 2.6 </t>
  </si>
  <si>
    <t xml:space="preserve"> 2.7 </t>
  </si>
  <si>
    <t xml:space="preserve"> 2.8 </t>
  </si>
  <si>
    <t xml:space="preserve"> 2.9 </t>
  </si>
  <si>
    <t xml:space="preserve"> 2.10 </t>
  </si>
  <si>
    <t xml:space="preserve"> 2.11 </t>
  </si>
  <si>
    <t xml:space="preserve"> 2.12 </t>
  </si>
  <si>
    <t xml:space="preserve"> 2.13 </t>
  </si>
  <si>
    <t xml:space="preserve"> 2.14 </t>
  </si>
  <si>
    <t xml:space="preserve"> 41.13.050 </t>
  </si>
  <si>
    <t xml:space="preserve">LUMINÁRIA BLINDADA DE SOBREPOR OU PENDENTE EM CALHA FECHADA, PARA 2 LÂMPADAS FLUORESCENTES DE 32 W/36 W/40 W</t>
  </si>
  <si>
    <t xml:space="preserve"> 2.15 </t>
  </si>
  <si>
    <t xml:space="preserve"> 2.16 </t>
  </si>
  <si>
    <t xml:space="preserve"> 2.17 </t>
  </si>
  <si>
    <t xml:space="preserve"> 83463 </t>
  </si>
  <si>
    <t xml:space="preserve">QUADRO DE DISTRIBUICAO DE ENERGIA EM CHAPA DE ACO GALVANIZADO, PARA 12 DISJUNTORES TERMOMAGNETICOS MONOPOLARES, COM BARRAMENTO TRIFASICO E NEUTRO - FORNECIMENTO E INSTALACAO</t>
  </si>
  <si>
    <t xml:space="preserve"> 2.18 </t>
  </si>
  <si>
    <t xml:space="preserve"> 064330 </t>
  </si>
  <si>
    <t xml:space="preserve">DISJUNTOR TRIPOLAR 50A</t>
  </si>
  <si>
    <t xml:space="preserve"> 2.19 </t>
  </si>
  <si>
    <t xml:space="preserve"> 93660 </t>
  </si>
  <si>
    <t xml:space="preserve">DISJUNTOR BIPOLAR TIPO DIN, CORRENTE NOMINAL DE 10A - FORNECIMENTO E INSTALAÇÃO. AF_10/2020</t>
  </si>
  <si>
    <t xml:space="preserve"> 2.20 </t>
  </si>
  <si>
    <t xml:space="preserve"> 450 </t>
  </si>
  <si>
    <t xml:space="preserve">ORSE</t>
  </si>
  <si>
    <t xml:space="preserve">DISJUNTOR TERMOMAGNETICO TRIPOLAR  16 A, PADRÃO DIN (EUROPEU - LINHA BRANCA), CURVA C, CORRENTE 5KA</t>
  </si>
  <si>
    <t xml:space="preserve">un</t>
  </si>
  <si>
    <t xml:space="preserve"> 2.21 </t>
  </si>
  <si>
    <t xml:space="preserve"> 8000 </t>
  </si>
  <si>
    <t xml:space="preserve">DISJUNTOR TERMOMAGNETICO TRIPOLAR  20 A, PADRÃO DIN (EUROPEU - LINHA BRANCA)</t>
  </si>
  <si>
    <t xml:space="preserve"> 2.22 </t>
  </si>
  <si>
    <t xml:space="preserve"> 451 </t>
  </si>
  <si>
    <t xml:space="preserve">DISJUNTOR TERMOMAGNETICO TRIPOLAR  32 A, PADRÃO DIN (EUROPEU - LINHA BRANCA), CURVA C</t>
  </si>
  <si>
    <t xml:space="preserve"> 3 </t>
  </si>
  <si>
    <t xml:space="preserve">CIRCULAÇÃO</t>
  </si>
  <si>
    <t xml:space="preserve"> 3.1 </t>
  </si>
  <si>
    <t xml:space="preserve"> 3.2 </t>
  </si>
  <si>
    <t xml:space="preserve"> 3.3 </t>
  </si>
  <si>
    <t xml:space="preserve"> 3.4 </t>
  </si>
  <si>
    <t xml:space="preserve"> 3.5 </t>
  </si>
  <si>
    <t xml:space="preserve"> 3.6 </t>
  </si>
  <si>
    <t xml:space="preserve"> 3.7 </t>
  </si>
  <si>
    <t xml:space="preserve"> 4 </t>
  </si>
  <si>
    <t xml:space="preserve">EMBALAGEM SECUNDÁRIA</t>
  </si>
  <si>
    <t xml:space="preserve"> 4.1 </t>
  </si>
  <si>
    <t xml:space="preserve"> 4.2 </t>
  </si>
  <si>
    <t xml:space="preserve"> 4.3 </t>
  </si>
  <si>
    <t xml:space="preserve"> 4.4 </t>
  </si>
  <si>
    <t xml:space="preserve"> 4.5 </t>
  </si>
  <si>
    <t xml:space="preserve"> 4.6 </t>
  </si>
  <si>
    <t xml:space="preserve"> 4.7 </t>
  </si>
  <si>
    <t xml:space="preserve"> 4.8 </t>
  </si>
  <si>
    <t xml:space="preserve"> 4.9 </t>
  </si>
  <si>
    <t xml:space="preserve"> 4.10 </t>
  </si>
  <si>
    <t xml:space="preserve"> 4.11 </t>
  </si>
  <si>
    <t xml:space="preserve"> 4.12 </t>
  </si>
  <si>
    <t xml:space="preserve"> 4.13 </t>
  </si>
  <si>
    <t xml:space="preserve"> 4.14 </t>
  </si>
  <si>
    <t xml:space="preserve"> 5 </t>
  </si>
  <si>
    <t xml:space="preserve">TÚNEL DE CONGELAMENTO</t>
  </si>
  <si>
    <t xml:space="preserve"> 5.1 </t>
  </si>
  <si>
    <t xml:space="preserve"> 110466 </t>
  </si>
  <si>
    <t xml:space="preserve">PORTA COMPLETA PARA CAMARA FIGRORIFICA C/ISOLAMENTO/FERRAGENS</t>
  </si>
  <si>
    <t xml:space="preserve"> 5.2 </t>
  </si>
  <si>
    <t xml:space="preserve"> 5.3 </t>
  </si>
  <si>
    <t xml:space="preserve"> 6 </t>
  </si>
  <si>
    <t xml:space="preserve">CAMARA FRIA</t>
  </si>
  <si>
    <t xml:space="preserve"> 6.1 </t>
  </si>
  <si>
    <t xml:space="preserve"> 6.2 </t>
  </si>
  <si>
    <t xml:space="preserve"> 6.3 </t>
  </si>
  <si>
    <t xml:space="preserve"> 39.24.154 </t>
  </si>
  <si>
    <t xml:space="preserve">CABO DE COBRE FLEXÍVEL DE 3 X 6 MM², ISOLAMENTO 500 V - ISOLAÇÃO PP 70°C</t>
  </si>
  <si>
    <t xml:space="preserve"> 7 </t>
  </si>
  <si>
    <t xml:space="preserve">SALA DE DESOSSA</t>
  </si>
  <si>
    <t xml:space="preserve"> 7.1 </t>
  </si>
  <si>
    <t xml:space="preserve"> 7.2 </t>
  </si>
  <si>
    <t xml:space="preserve"> 7.3 </t>
  </si>
  <si>
    <t xml:space="preserve"> 88489 </t>
  </si>
  <si>
    <t xml:space="preserve">APLICAÇÃO MANUAL DE PINTURA COM TINTA LÁTEX ACRÍLICA EM PAREDES, DUAS DEMÃOS. AF_06/2014</t>
  </si>
  <si>
    <t xml:space="preserve"> 7.4 </t>
  </si>
  <si>
    <t xml:space="preserve"> 24.02.070 </t>
  </si>
  <si>
    <t xml:space="preserve">PORTA DE FERRO DE ABRIR TIPO VENEZIANA, LINHA COMERCIAL</t>
  </si>
  <si>
    <t xml:space="preserve"> 7.5 </t>
  </si>
  <si>
    <t xml:space="preserve"> 7.6 </t>
  </si>
  <si>
    <t xml:space="preserve"> 7.7 </t>
  </si>
  <si>
    <t xml:space="preserve"> 7.8 </t>
  </si>
  <si>
    <t xml:space="preserve"> 7.9 </t>
  </si>
  <si>
    <t xml:space="preserve"> 7.10 </t>
  </si>
  <si>
    <t xml:space="preserve"> 7.11 </t>
  </si>
  <si>
    <t xml:space="preserve"> 7.12 </t>
  </si>
  <si>
    <t xml:space="preserve"> 8 </t>
  </si>
  <si>
    <t xml:space="preserve">DEPÓSITO DE EMBALAGENS</t>
  </si>
  <si>
    <t xml:space="preserve"> 8.1 </t>
  </si>
  <si>
    <t xml:space="preserve"> 8.2 </t>
  </si>
  <si>
    <t xml:space="preserve"> 8.3 </t>
  </si>
  <si>
    <t xml:space="preserve"> 8.4 </t>
  </si>
  <si>
    <t xml:space="preserve"> 8.5 </t>
  </si>
  <si>
    <t xml:space="preserve"> 8.6 </t>
  </si>
  <si>
    <t xml:space="preserve"> 8.7 </t>
  </si>
  <si>
    <t xml:space="preserve"> 8.8 </t>
  </si>
  <si>
    <t xml:space="preserve"> 8.9 </t>
  </si>
  <si>
    <t xml:space="preserve"> 8.10 </t>
  </si>
  <si>
    <t xml:space="preserve"> 8.11 </t>
  </si>
  <si>
    <t xml:space="preserve"> 9 </t>
  </si>
  <si>
    <t xml:space="preserve">CAMARA DE ARMAZENAGEM</t>
  </si>
  <si>
    <t xml:space="preserve"> 9.1 </t>
  </si>
  <si>
    <t xml:space="preserve"> 9.2 </t>
  </si>
  <si>
    <t xml:space="preserve"> 10 </t>
  </si>
  <si>
    <t xml:space="preserve">DEPÓSITO DE EMBALAGENS 2</t>
  </si>
  <si>
    <t xml:space="preserve"> 10.1 </t>
  </si>
  <si>
    <t xml:space="preserve"> 10.2 </t>
  </si>
  <si>
    <t xml:space="preserve"> 10.3 </t>
  </si>
  <si>
    <t xml:space="preserve"> 10.4 </t>
  </si>
  <si>
    <t xml:space="preserve"> 10.5 </t>
  </si>
  <si>
    <t xml:space="preserve"> 10.6 </t>
  </si>
  <si>
    <t xml:space="preserve"> 10.7 </t>
  </si>
  <si>
    <t xml:space="preserve"> 10.8 </t>
  </si>
  <si>
    <t xml:space="preserve"> 10.9 </t>
  </si>
  <si>
    <t xml:space="preserve"> 10.10 </t>
  </si>
  <si>
    <t xml:space="preserve"> 10.11 </t>
  </si>
  <si>
    <t xml:space="preserve"> 11 </t>
  </si>
  <si>
    <t xml:space="preserve">MATERIAL DE LIMPEZA</t>
  </si>
  <si>
    <t xml:space="preserve"> 11.1 </t>
  </si>
  <si>
    <t xml:space="preserve"> 11.2 </t>
  </si>
  <si>
    <t xml:space="preserve"> 11.3 </t>
  </si>
  <si>
    <t xml:space="preserve"> 11.4 </t>
  </si>
  <si>
    <t xml:space="preserve"> 11.5 </t>
  </si>
  <si>
    <t xml:space="preserve"> 11.6 </t>
  </si>
  <si>
    <t xml:space="preserve"> 11.7 </t>
  </si>
  <si>
    <t xml:space="preserve"> 11.8 </t>
  </si>
  <si>
    <t xml:space="preserve"> 11.9 </t>
  </si>
  <si>
    <t xml:space="preserve"> 11.10 </t>
  </si>
  <si>
    <t xml:space="preserve"> 12 </t>
  </si>
  <si>
    <t xml:space="preserve">BLOQUEIO SANITÁRIO</t>
  </si>
  <si>
    <t xml:space="preserve"> 12.1 </t>
  </si>
  <si>
    <t xml:space="preserve"> 12.3 </t>
  </si>
  <si>
    <t xml:space="preserve"> 12.4 </t>
  </si>
  <si>
    <t xml:space="preserve"> 12.5 </t>
  </si>
  <si>
    <t xml:space="preserve"> 12.6 </t>
  </si>
  <si>
    <t xml:space="preserve"> 12.7 </t>
  </si>
  <si>
    <t xml:space="preserve"> 12.8 </t>
  </si>
  <si>
    <t xml:space="preserve"> 12.9 </t>
  </si>
  <si>
    <t xml:space="preserve"> 12.10 </t>
  </si>
  <si>
    <t xml:space="preserve"> 12.11 </t>
  </si>
  <si>
    <t xml:space="preserve"> 12.12 </t>
  </si>
  <si>
    <t xml:space="preserve"> 13 </t>
  </si>
  <si>
    <t xml:space="preserve">SALA DO PECUARISTA</t>
  </si>
  <si>
    <t xml:space="preserve"> 13.1 </t>
  </si>
  <si>
    <t xml:space="preserve"> 13.2 </t>
  </si>
  <si>
    <t xml:space="preserve"> 13.3 </t>
  </si>
  <si>
    <t xml:space="preserve"> 13.4 </t>
  </si>
  <si>
    <t xml:space="preserve"> 13.5 </t>
  </si>
  <si>
    <t xml:space="preserve"> 13.6 </t>
  </si>
  <si>
    <t xml:space="preserve"> 13.7 </t>
  </si>
  <si>
    <t xml:space="preserve"> 13.8 </t>
  </si>
  <si>
    <t xml:space="preserve"> 13.9 </t>
  </si>
  <si>
    <t xml:space="preserve"> 13.10 </t>
  </si>
  <si>
    <t xml:space="preserve"> 13.11 </t>
  </si>
  <si>
    <t xml:space="preserve"> 13.12 </t>
  </si>
  <si>
    <t xml:space="preserve"> 14 </t>
  </si>
  <si>
    <t xml:space="preserve">TRIPARIA 1</t>
  </si>
  <si>
    <t xml:space="preserve"> 14.1 </t>
  </si>
  <si>
    <t xml:space="preserve"> 14.2 </t>
  </si>
  <si>
    <t xml:space="preserve"> 14.3 </t>
  </si>
  <si>
    <t xml:space="preserve"> 14.4 </t>
  </si>
  <si>
    <t xml:space="preserve"> 14.5 </t>
  </si>
  <si>
    <t xml:space="preserve"> 14.6 </t>
  </si>
  <si>
    <t xml:space="preserve"> 14.7 </t>
  </si>
  <si>
    <t xml:space="preserve"> 14.8 </t>
  </si>
  <si>
    <t xml:space="preserve"> 14.9 </t>
  </si>
  <si>
    <t xml:space="preserve"> 14.10 </t>
  </si>
  <si>
    <t xml:space="preserve"> 14.11 </t>
  </si>
  <si>
    <t xml:space="preserve"> 15 </t>
  </si>
  <si>
    <t xml:space="preserve">TRIPARIA 2</t>
  </si>
  <si>
    <t xml:space="preserve"> 15.1 </t>
  </si>
  <si>
    <t xml:space="preserve"> 15.2 </t>
  </si>
  <si>
    <t xml:space="preserve"> 15.3 </t>
  </si>
  <si>
    <t xml:space="preserve"> 15.4 </t>
  </si>
  <si>
    <t xml:space="preserve"> 15.5 </t>
  </si>
  <si>
    <t xml:space="preserve"> 15.6 </t>
  </si>
  <si>
    <t xml:space="preserve"> 15.7 </t>
  </si>
  <si>
    <t xml:space="preserve"> 15.8 </t>
  </si>
  <si>
    <t xml:space="preserve"> 15.9 </t>
  </si>
  <si>
    <t xml:space="preserve"> 15.10 </t>
  </si>
  <si>
    <t xml:space="preserve"> 15.11 </t>
  </si>
  <si>
    <t xml:space="preserve"> 16 </t>
  </si>
  <si>
    <t xml:space="preserve">DEPÓSITO DE SAL</t>
  </si>
  <si>
    <t xml:space="preserve"> 16.1 </t>
  </si>
  <si>
    <t xml:space="preserve"> 16.2 </t>
  </si>
  <si>
    <t xml:space="preserve"> 16.3 </t>
  </si>
  <si>
    <t xml:space="preserve"> 24.01.030 </t>
  </si>
  <si>
    <t xml:space="preserve">CAIXILHO EM FERRO BASCULANTE, SOB MEDIDA</t>
  </si>
  <si>
    <t xml:space="preserve"> 16.4 </t>
  </si>
  <si>
    <t xml:space="preserve"> 16.5 </t>
  </si>
  <si>
    <t xml:space="preserve"> 16.6 </t>
  </si>
  <si>
    <t xml:space="preserve"> 16.7 </t>
  </si>
  <si>
    <t xml:space="preserve"> 16.8 </t>
  </si>
  <si>
    <t xml:space="preserve"> 16.9 </t>
  </si>
  <si>
    <t xml:space="preserve"> 16.10 </t>
  </si>
  <si>
    <t xml:space="preserve"> 16.11 </t>
  </si>
  <si>
    <t xml:space="preserve"> 17 </t>
  </si>
  <si>
    <t xml:space="preserve">BATEDOR DE CARRETILHAS / ACESSO</t>
  </si>
  <si>
    <t xml:space="preserve"> 17.1 </t>
  </si>
  <si>
    <t xml:space="preserve"> 17.2 </t>
  </si>
  <si>
    <t xml:space="preserve"> 17.3 </t>
  </si>
  <si>
    <t xml:space="preserve"> 17.4 </t>
  </si>
  <si>
    <t xml:space="preserve"> 17.5 </t>
  </si>
  <si>
    <t xml:space="preserve"> 17.6 </t>
  </si>
  <si>
    <t xml:space="preserve"> 17.7 </t>
  </si>
  <si>
    <t xml:space="preserve"> 17.8 </t>
  </si>
  <si>
    <t xml:space="preserve"> 17.9 </t>
  </si>
  <si>
    <t xml:space="preserve"> 17.10 </t>
  </si>
  <si>
    <t xml:space="preserve"> 17.11 </t>
  </si>
  <si>
    <t xml:space="preserve"> 17.12 </t>
  </si>
  <si>
    <t xml:space="preserve"> 17.13 </t>
  </si>
  <si>
    <t xml:space="preserve"> 17.14 </t>
  </si>
  <si>
    <t xml:space="preserve"> 17.15 </t>
  </si>
  <si>
    <t xml:space="preserve"> 18 </t>
  </si>
  <si>
    <t xml:space="preserve">DEPÓSITO DE OSSOS</t>
  </si>
  <si>
    <t xml:space="preserve"> 18.1 </t>
  </si>
  <si>
    <t xml:space="preserve"> 18.2 </t>
  </si>
  <si>
    <t xml:space="preserve"> 18.3 </t>
  </si>
  <si>
    <t xml:space="preserve"> 18.4 </t>
  </si>
  <si>
    <t xml:space="preserve"> 18.5 </t>
  </si>
  <si>
    <t xml:space="preserve"> 18.6 </t>
  </si>
  <si>
    <t xml:space="preserve"> 18.7 </t>
  </si>
  <si>
    <t xml:space="preserve"> 18.8 </t>
  </si>
  <si>
    <t xml:space="preserve"> 18.9 </t>
  </si>
  <si>
    <t xml:space="preserve"> 18.10 </t>
  </si>
  <si>
    <t xml:space="preserve"> 18.11 </t>
  </si>
  <si>
    <t xml:space="preserve"> 19 </t>
  </si>
  <si>
    <t xml:space="preserve">ENTRADA DE FUNCIONÁRIOS</t>
  </si>
  <si>
    <t xml:space="preserve"> 19.1 </t>
  </si>
  <si>
    <t xml:space="preserve"> 19.2 </t>
  </si>
  <si>
    <t xml:space="preserve"> 44.01.110 </t>
  </si>
  <si>
    <t xml:space="preserve">LAVATÓRIO DE LOUÇA COM COLUNA</t>
  </si>
  <si>
    <t xml:space="preserve"> 19.3 </t>
  </si>
  <si>
    <t xml:space="preserve"> 44.03.400 </t>
  </si>
  <si>
    <t xml:space="preserve">TORNEIRA CURTA COM ROSCA PARA USO GERAL, EM LATÃO FUNDIDO CROMADO, DN= 3/4´</t>
  </si>
  <si>
    <t xml:space="preserve"> 19.4 </t>
  </si>
  <si>
    <t xml:space="preserve"> 19.5 </t>
  </si>
  <si>
    <t xml:space="preserve"> 19.6 </t>
  </si>
  <si>
    <t xml:space="preserve"> 19.7 </t>
  </si>
  <si>
    <t xml:space="preserve"> 19.8 </t>
  </si>
  <si>
    <t xml:space="preserve"> 19.9 </t>
  </si>
  <si>
    <t xml:space="preserve"> 19.10 </t>
  </si>
  <si>
    <t xml:space="preserve"> 19.11 </t>
  </si>
  <si>
    <t xml:space="preserve"> 19.12 </t>
  </si>
  <si>
    <t xml:space="preserve"> 19.13 </t>
  </si>
  <si>
    <t xml:space="preserve"> 20 </t>
  </si>
  <si>
    <t xml:space="preserve">VISCERAS VERMELHAS E EMBALAGENS</t>
  </si>
  <si>
    <t xml:space="preserve"> 20.1 </t>
  </si>
  <si>
    <t xml:space="preserve"> 20.2 </t>
  </si>
  <si>
    <t xml:space="preserve"> 20.3 </t>
  </si>
  <si>
    <t xml:space="preserve"> 00034355 </t>
  </si>
  <si>
    <t xml:space="preserve">ARGAMASSA PISO SOBRE PISO</t>
  </si>
  <si>
    <t xml:space="preserve">KG</t>
  </si>
  <si>
    <t xml:space="preserve"> 20.4 </t>
  </si>
  <si>
    <t xml:space="preserve"> 87251 </t>
  </si>
  <si>
    <t xml:space="preserve">REVESTIMENTO CERÂMICO PARA PISO COM PLACAS TIPO ESMALTADA EXTRA DE DIMENSÕES 45X45 CM APLICADA EM AMBIENTES DE ÁREA MAIOR QUE 10 M2. AF_06/2014</t>
  </si>
  <si>
    <t xml:space="preserve"> 20.5 </t>
  </si>
  <si>
    <t xml:space="preserve"> 20.6 </t>
  </si>
  <si>
    <t xml:space="preserve"> 20.7 </t>
  </si>
  <si>
    <t xml:space="preserve"> 20.8 </t>
  </si>
  <si>
    <t xml:space="preserve"> 20.9 </t>
  </si>
  <si>
    <t xml:space="preserve"> 20.10 </t>
  </si>
  <si>
    <t xml:space="preserve"> 20.11 </t>
  </si>
  <si>
    <t xml:space="preserve"> 20.12 </t>
  </si>
  <si>
    <t xml:space="preserve"> 20.13 </t>
  </si>
  <si>
    <t xml:space="preserve"> 21 </t>
  </si>
  <si>
    <t xml:space="preserve">EXTERNA</t>
  </si>
  <si>
    <t xml:space="preserve"> 21.1 </t>
  </si>
  <si>
    <t xml:space="preserve"> 180072 </t>
  </si>
  <si>
    <t xml:space="preserve">PINTURA ACRILICA EXTERNA 2 DEMAOS COM FUNDO PREPARADOR</t>
  </si>
  <si>
    <t xml:space="preserve"> 21.2 </t>
  </si>
  <si>
    <t xml:space="preserve"> 21.3 </t>
  </si>
  <si>
    <t xml:space="preserve"> 21.4 </t>
  </si>
  <si>
    <t xml:space="preserve"> 21.5 </t>
  </si>
  <si>
    <t xml:space="preserve"> 37.04.250 </t>
  </si>
  <si>
    <t xml:space="preserve">QUADRO DE DISTRIBUIÇÃO UNIVERSAL DE SOBREPOR, PARA DISJUNTORES 16 DIN / 12 BOLT-ON - 150 A - SEM COMPONENTES</t>
  </si>
  <si>
    <t xml:space="preserve"> 21.6 </t>
  </si>
  <si>
    <t xml:space="preserve"> 37.13.650 </t>
  </si>
  <si>
    <t xml:space="preserve">DISJUNTOR TERMOMAGNÉTICO, TRIPOLAR 220/380 V, CORRENTE DE 10 A ATÉ 50 A</t>
  </si>
  <si>
    <t xml:space="preserve"> 21.7 </t>
  </si>
  <si>
    <t xml:space="preserve"> 37.13.880 </t>
  </si>
  <si>
    <t xml:space="preserve">MINI-DISJUNTOR TERMOMAGNÉTICO, TRIPOLAR 220/380 V, CORRENTE DE 10 A ATÉ 32 A</t>
  </si>
  <si>
    <t xml:space="preserve"> 22 </t>
  </si>
  <si>
    <t xml:space="preserve">REVISÃO DA COBERTURA</t>
  </si>
  <si>
    <t xml:space="preserve"> 22.1 </t>
  </si>
  <si>
    <t xml:space="preserve"> 068001 </t>
  </si>
  <si>
    <t xml:space="preserve">REVISÃO GERAL DE TELHADOS DE BARRO, INCLUSIVE TOMADA DE GOTEIRA</t>
  </si>
  <si>
    <t xml:space="preserve"> 22.2 </t>
  </si>
  <si>
    <t xml:space="preserve"> 22.3 </t>
  </si>
  <si>
    <t xml:space="preserve"> 07.80.008 </t>
  </si>
  <si>
    <t xml:space="preserve">SARRAFO APARELHADO 10X2,5CM G1-C2</t>
  </si>
  <si>
    <t xml:space="preserve">ML</t>
  </si>
  <si>
    <t xml:space="preserve"> 23 </t>
  </si>
  <si>
    <t xml:space="preserve">ESCRITÓRIO</t>
  </si>
  <si>
    <t xml:space="preserve"> 23.1 </t>
  </si>
  <si>
    <t xml:space="preserve">VESTIÁRIO MASCULINO</t>
  </si>
  <si>
    <t xml:space="preserve"> 23.1.1 </t>
  </si>
  <si>
    <t xml:space="preserve">PORTA DE FERRO DE ABRIR TIPO VENEZIANA, LINHA COMERCIAL (0,80M X 2,10M)</t>
  </si>
  <si>
    <t xml:space="preserve"> 23.1.2 </t>
  </si>
  <si>
    <t xml:space="preserve">PORTA DE FERRO DE ABRIR TIPO VENEZIANA, LINHA COMERCIAL (2 PORTAS 0,70M X 2,10M)</t>
  </si>
  <si>
    <t xml:space="preserve"> 23.1.3 </t>
  </si>
  <si>
    <t xml:space="preserve"> 101325 </t>
  </si>
  <si>
    <t xml:space="preserve">MICTÓRIO INDIVIDUAL DE LOUÇA BRANCA, TIPO BACIA - DE CENTRO</t>
  </si>
  <si>
    <t xml:space="preserve"> 23.1.4 </t>
  </si>
  <si>
    <t xml:space="preserve"> 190218 </t>
  </si>
  <si>
    <t xml:space="preserve">VASO SANITARIO CONVENCIONAL BRANCO THEMA PLUS LUXO - INCEPA</t>
  </si>
  <si>
    <t xml:space="preserve"> 23.1.5 </t>
  </si>
  <si>
    <t xml:space="preserve"> 47.04.180 </t>
  </si>
  <si>
    <t xml:space="preserve">VÁLVULA DE DESCARGA COM REGISTRO PRÓPRIO, DUPLO ACIONAMENTO LIMITADOR DE FLUXO, DN = 1 1/2´</t>
  </si>
  <si>
    <t xml:space="preserve"> 23.1.6 </t>
  </si>
  <si>
    <t xml:space="preserve"> 052824 </t>
  </si>
  <si>
    <t xml:space="preserve">REGISTRO DE ESFERA VS FECHO RAPIDO 1.1/2""</t>
  </si>
  <si>
    <t xml:space="preserve"> 23.1.7 </t>
  </si>
  <si>
    <t xml:space="preserve"> 052954 </t>
  </si>
  <si>
    <t xml:space="preserve">CAIXA D</t>
  </si>
  <si>
    <t xml:space="preserve"> 23.1.8 </t>
  </si>
  <si>
    <t xml:space="preserve"> 47.14.020 </t>
  </si>
  <si>
    <t xml:space="preserve">REGISTRO DE PRESSÃO EM PVC RÍGIDO, SOLDÁVEL, DN= 25MM (3/4´)</t>
  </si>
  <si>
    <t xml:space="preserve"> 23.1.9 </t>
  </si>
  <si>
    <t xml:space="preserve"> 88488 </t>
  </si>
  <si>
    <t xml:space="preserve">APLICAÇÃO MANUAL DE PINTURA COM TINTA LÁTEX ACRÍLICA EM TETO, DUAS DEMÃOS. AF_06/2014</t>
  </si>
  <si>
    <t xml:space="preserve"> 23.1.10 </t>
  </si>
  <si>
    <t xml:space="preserve"> 190079 </t>
  </si>
  <si>
    <t xml:space="preserve">CHUVEIRO ELETRICO TRADICAO LORENZETTI SEM CANO ELETRICO 110/</t>
  </si>
  <si>
    <t xml:space="preserve"> 23.1.11 </t>
  </si>
  <si>
    <t xml:space="preserve"> 86939 </t>
  </si>
  <si>
    <t xml:space="preserve">LAVATÓRIO LOUÇA BRANCA COM COLUNA, *44 X 35,5* CM, PADRÃO POPULAR, INCLUSO SIFÃO FLEXÍVEL EM PVC, VÁLVULA E ENGATE FLEXÍVEL 30CM EM PLÁSTICO E COM TORNEIRA CROMADA PADRÃO POPULAR - FORNECIMENTO E INSTALAÇÃO. AF_01/2020</t>
  </si>
  <si>
    <t xml:space="preserve"> 23.1.12 </t>
  </si>
  <si>
    <t xml:space="preserve"> 102162 </t>
  </si>
  <si>
    <t xml:space="preserve">INSTALAÇÃO DE VIDRO LISO INCOLOR, E = 4 MM, EM ESQUADRIA DE ALUMÍNIO OU PVC, FIXADO COM BAGUETE. AF_01/2021_P</t>
  </si>
  <si>
    <t xml:space="preserve"> 23.1.13 </t>
  </si>
  <si>
    <t xml:space="preserve"> 23.1.14 </t>
  </si>
  <si>
    <t xml:space="preserve"> 23.1.15 </t>
  </si>
  <si>
    <t xml:space="preserve"> 23.1.16 </t>
  </si>
  <si>
    <t xml:space="preserve"> 23.1.17 </t>
  </si>
  <si>
    <t xml:space="preserve"> 23.1.18 </t>
  </si>
  <si>
    <t xml:space="preserve"> 23.1.19 </t>
  </si>
  <si>
    <t xml:space="preserve"> 3798 </t>
  </si>
  <si>
    <t xml:space="preserve">CABO DE COBRE FLEXÍVEL ISOLADO, SEÇÃO  4MM², 450/ 750V / 70°C</t>
  </si>
  <si>
    <t xml:space="preserve">m</t>
  </si>
  <si>
    <t xml:space="preserve"> 23.1.20 </t>
  </si>
  <si>
    <t xml:space="preserve"> 23.2 </t>
  </si>
  <si>
    <t xml:space="preserve">VESTIÁRIO FEMININO</t>
  </si>
  <si>
    <t xml:space="preserve"> 23.2.1 </t>
  </si>
  <si>
    <t xml:space="preserve"> 23.2.2 </t>
  </si>
  <si>
    <t xml:space="preserve">PORTA DE FERRO DE ABRIR TIPO VENEZIANA, LINHA COMERCIAL (2 PORTAS DE 0,70M X 2,10M)</t>
  </si>
  <si>
    <t xml:space="preserve"> 23.2.3 </t>
  </si>
  <si>
    <t xml:space="preserve"> 23.2.4 </t>
  </si>
  <si>
    <t xml:space="preserve"> 23.2.5 </t>
  </si>
  <si>
    <t xml:space="preserve"> 23.2.6 </t>
  </si>
  <si>
    <t xml:space="preserve"> 23.2.7 </t>
  </si>
  <si>
    <t xml:space="preserve"> 23.2.8 </t>
  </si>
  <si>
    <t xml:space="preserve">CHUVEIRO ELETRICO TRADICAO LORENZETTI SEM CANO ELETRICO 110/220</t>
  </si>
  <si>
    <t xml:space="preserve"> 23.2.9 </t>
  </si>
  <si>
    <t xml:space="preserve"> 23.2.10 </t>
  </si>
  <si>
    <t xml:space="preserve"> 23.2.11 </t>
  </si>
  <si>
    <t xml:space="preserve"> 23.2.12 </t>
  </si>
  <si>
    <t xml:space="preserve"> 23.2.13 </t>
  </si>
  <si>
    <t xml:space="preserve"> 23.2.14 </t>
  </si>
  <si>
    <t xml:space="preserve"> 23.2.15 </t>
  </si>
  <si>
    <t xml:space="preserve"> 23.2.16 </t>
  </si>
  <si>
    <t xml:space="preserve"> 23.2.17 </t>
  </si>
  <si>
    <t xml:space="preserve"> 23.2.18 </t>
  </si>
  <si>
    <t xml:space="preserve"> 23.3 </t>
  </si>
  <si>
    <t xml:space="preserve">SALA S.I.S.P</t>
  </si>
  <si>
    <t xml:space="preserve"> 23.3.1 </t>
  </si>
  <si>
    <t xml:space="preserve"> 23.3.2 </t>
  </si>
  <si>
    <t xml:space="preserve"> 23.3.3 </t>
  </si>
  <si>
    <t xml:space="preserve"> 23.3.4 </t>
  </si>
  <si>
    <t xml:space="preserve"> 23.3.5 </t>
  </si>
  <si>
    <t xml:space="preserve"> 23.3.6 </t>
  </si>
  <si>
    <t xml:space="preserve">PORTA DE FERRO DE ABRIR TIPO VENEZIANA, LINHA COMERCIAL (0,70M X 2,10M)</t>
  </si>
  <si>
    <t xml:space="preserve"> 23.3.7 </t>
  </si>
  <si>
    <t xml:space="preserve"> 23.3.8 </t>
  </si>
  <si>
    <t xml:space="preserve"> 23.3.9 </t>
  </si>
  <si>
    <t xml:space="preserve"> 23.3.10 </t>
  </si>
  <si>
    <t xml:space="preserve"> 23.3.11 </t>
  </si>
  <si>
    <t xml:space="preserve"> 23.3.12 </t>
  </si>
  <si>
    <t xml:space="preserve"> 23.3.13 </t>
  </si>
  <si>
    <t xml:space="preserve"> 23.3.14 </t>
  </si>
  <si>
    <t xml:space="preserve"> 23.3.15 </t>
  </si>
  <si>
    <t xml:space="preserve"> 23.4 </t>
  </si>
  <si>
    <t xml:space="preserve">REFEITÓRIO</t>
  </si>
  <si>
    <t xml:space="preserve"> 23.4.1 </t>
  </si>
  <si>
    <t xml:space="preserve"> 23.4.2 </t>
  </si>
  <si>
    <t xml:space="preserve"> 23.4.3 </t>
  </si>
  <si>
    <t xml:space="preserve"> 23.4.4 </t>
  </si>
  <si>
    <t xml:space="preserve"> 23.4.5 </t>
  </si>
  <si>
    <t xml:space="preserve"> 23.4.6 </t>
  </si>
  <si>
    <t xml:space="preserve"> 23.4.7 </t>
  </si>
  <si>
    <t xml:space="preserve"> 23.4.8 </t>
  </si>
  <si>
    <t xml:space="preserve"> 23.4.9 </t>
  </si>
  <si>
    <t xml:space="preserve"> 23.4.10 </t>
  </si>
  <si>
    <t xml:space="preserve"> 23.4.11 </t>
  </si>
  <si>
    <t xml:space="preserve"> 09.05.045 </t>
  </si>
  <si>
    <t xml:space="preserve">QUADRO DISTRIBUICAO, DISJ. GERAL 50A P/ 10 A 12 DISJS.</t>
  </si>
  <si>
    <t xml:space="preserve"> 23.4.12 </t>
  </si>
  <si>
    <t xml:space="preserve"> 23.4.13 </t>
  </si>
  <si>
    <t xml:space="preserve"> 23.4.14 </t>
  </si>
  <si>
    <t xml:space="preserve"> 37.13.840 </t>
  </si>
  <si>
    <t xml:space="preserve">MINI-DISJUNTOR TERMOMAGNÉTICO, BIPOLAR 220/380 V, CORRENTE DE 10 A ATÉ 32 A</t>
  </si>
  <si>
    <t xml:space="preserve"> 23.4.15 </t>
  </si>
  <si>
    <t xml:space="preserve"> 39.21.236 </t>
  </si>
  <si>
    <t xml:space="preserve">CABO DE COBRE FLEXÍVEL DE 3 X 25 MM², ISOLAMENTO 0,6/1 KV - ISOLAÇÃO HEPR 90°C</t>
  </si>
  <si>
    <t xml:space="preserve"> 23.5 </t>
  </si>
  <si>
    <t xml:space="preserve"> 23.5.1 </t>
  </si>
  <si>
    <t xml:space="preserve">PORTA DE FERRO DE ABRIR TIPO VENEZIANA, LINHA COMERCIAL (2 PORTAS 0,80M X 2,10M)</t>
  </si>
  <si>
    <t xml:space="preserve"> 23.5.2 </t>
  </si>
  <si>
    <t xml:space="preserve">PORTA DE FERRO DE ABRIR TIPO VENEZIANA, LINHA COMERCIAL  (0,70M X 2,10M)</t>
  </si>
  <si>
    <t xml:space="preserve"> 23.5.3 </t>
  </si>
  <si>
    <t xml:space="preserve"> 23.5.4 </t>
  </si>
  <si>
    <t xml:space="preserve"> 23.5.5 </t>
  </si>
  <si>
    <t xml:space="preserve"> 23.5.6 </t>
  </si>
  <si>
    <t xml:space="preserve"> 23.5.7 </t>
  </si>
  <si>
    <t xml:space="preserve"> 23.5.8 </t>
  </si>
  <si>
    <t xml:space="preserve"> 23.5.9 </t>
  </si>
  <si>
    <t xml:space="preserve"> 23.5.10 </t>
  </si>
  <si>
    <t xml:space="preserve"> 23.5.11 </t>
  </si>
  <si>
    <t xml:space="preserve"> 23.5.12 </t>
  </si>
  <si>
    <t xml:space="preserve"> 23.5.13 </t>
  </si>
  <si>
    <t xml:space="preserve"> 23.6 </t>
  </si>
  <si>
    <t xml:space="preserve">COBERTURA</t>
  </si>
  <si>
    <t xml:space="preserve"> 23.6.1 </t>
  </si>
  <si>
    <t xml:space="preserve"> 23.7 </t>
  </si>
  <si>
    <t xml:space="preserve"> 23.7.1 </t>
  </si>
  <si>
    <t xml:space="preserve"> 23.7.2 </t>
  </si>
  <si>
    <t xml:space="preserve"> 23.7.3 </t>
  </si>
  <si>
    <t xml:space="preserve"> 23.7.4 </t>
  </si>
  <si>
    <t xml:space="preserve"> 24 </t>
  </si>
  <si>
    <t xml:space="preserve">BAIAS</t>
  </si>
  <si>
    <t xml:space="preserve"> 24.1 </t>
  </si>
  <si>
    <t xml:space="preserve"> 1090040 </t>
  </si>
  <si>
    <t xml:space="preserve">CAERN</t>
  </si>
  <si>
    <t xml:space="preserve">PORTÃO OU GRADE EM TUBO DE FERRO GALVANIZADO COM QUADRO DE DN2" E BARRAS VERTICAIS DE DN 1 1/2" A CADA 10CM. R_11/2019</t>
  </si>
  <si>
    <t xml:space="preserve">M²</t>
  </si>
  <si>
    <t xml:space="preserve"> 24.2 </t>
  </si>
  <si>
    <t xml:space="preserve"> 24.3 </t>
  </si>
  <si>
    <t xml:space="preserve"> 14.04.220 </t>
  </si>
  <si>
    <t xml:space="preserve">ALVENARIA DE BLOCO CERÂMICO DE VEDAÇÃO, USO REVESTIDO, DE 19 CM</t>
  </si>
  <si>
    <t xml:space="preserve"> 24.4 </t>
  </si>
  <si>
    <t xml:space="preserve"> 17.02.040 </t>
  </si>
  <si>
    <t xml:space="preserve">CHAPISCO COM BIANCO</t>
  </si>
  <si>
    <t xml:space="preserve"> 24.5 </t>
  </si>
  <si>
    <t xml:space="preserve"> 17.02.220 </t>
  </si>
  <si>
    <t xml:space="preserve">REBOCO</t>
  </si>
  <si>
    <t xml:space="preserve"> 24.6 </t>
  </si>
  <si>
    <t xml:space="preserve"> 24.7 </t>
  </si>
  <si>
    <t xml:space="preserve"> 39.03.170 </t>
  </si>
  <si>
    <t xml:space="preserve">CABO DE COBRE DE 2,5 MM², ISOLAMENTO 0,6/1 KV - ISOLAÇÃO EM PVC 70°C</t>
  </si>
  <si>
    <t xml:space="preserve"> 24.8 </t>
  </si>
  <si>
    <t xml:space="preserve"> 24.9 </t>
  </si>
  <si>
    <t xml:space="preserve"> 24.10 </t>
  </si>
  <si>
    <t xml:space="preserve"> 24.11 </t>
  </si>
  <si>
    <t xml:space="preserve"> 24.12 </t>
  </si>
  <si>
    <t xml:space="preserve"> 24.13 </t>
  </si>
  <si>
    <t xml:space="preserve"> 24.14 </t>
  </si>
  <si>
    <t xml:space="preserve"> 09.05.042 </t>
  </si>
  <si>
    <t xml:space="preserve">QUADRO DISTRIBUICAO, DISJ. GERAL 30A P/ 4 A 8 DISJS.</t>
  </si>
  <si>
    <t xml:space="preserve"> 24.15 </t>
  </si>
  <si>
    <t xml:space="preserve"> 24.16 </t>
  </si>
  <si>
    <t xml:space="preserve"> 39.21.231 </t>
  </si>
  <si>
    <t xml:space="preserve">CABO DE COBRE FLEXÍVEL DE 3 X 2,5 MM², ISOLAMENTO 0,6/1 KV - ISOLAÇÃO HEPR 90°C</t>
  </si>
  <si>
    <t xml:space="preserve"> 25 </t>
  </si>
  <si>
    <t xml:space="preserve">PORTÕES DE ENTRADA</t>
  </si>
  <si>
    <t xml:space="preserve"> 25.1 </t>
  </si>
  <si>
    <t xml:space="preserve"> 24.02.270 </t>
  </si>
  <si>
    <t xml:space="preserve">PORTÃO DE 2 FOLHAS, TUBULAR EM TELA DE AÇO GALVANIZADO ACIMA DE 2,50 M DE ALTURA, COMPLETO</t>
  </si>
  <si>
    <t xml:space="preserve"> 26 </t>
  </si>
  <si>
    <t xml:space="preserve">AREA DE VIVÊNCIA</t>
  </si>
  <si>
    <t xml:space="preserve"> 26.1 </t>
  </si>
  <si>
    <t xml:space="preserve">PORTA DE FERRO DE ABRIR TIPO VENEZIANA, LINHA COMERCIAL (6 PORTAS 0,80M X 2,10M)</t>
  </si>
  <si>
    <t xml:space="preserve"> 26.2 </t>
  </si>
  <si>
    <t xml:space="preserve"> 86889 </t>
  </si>
  <si>
    <t xml:space="preserve">BANCADA DE GRANITO CINZA POLIDO, DE 1,50 X 0,60 M, PARA PIA DE COZINHA - FORNECIMENTO E INSTALAÇÃO. AF_01/2020</t>
  </si>
  <si>
    <t xml:space="preserve"> 26.3 </t>
  </si>
  <si>
    <t xml:space="preserve"> 26.4 </t>
  </si>
  <si>
    <t xml:space="preserve"> 26.5 </t>
  </si>
  <si>
    <t xml:space="preserve"> 26.6 </t>
  </si>
  <si>
    <t xml:space="preserve"> 26.7 </t>
  </si>
  <si>
    <t xml:space="preserve"> 26.8 </t>
  </si>
  <si>
    <t xml:space="preserve"> 26.9 </t>
  </si>
  <si>
    <t xml:space="preserve"> 26.10 </t>
  </si>
  <si>
    <t xml:space="preserve"> 13.80.007 </t>
  </si>
  <si>
    <t xml:space="preserve">PISO DE CONCRETO FCK=25MPA E=5CM</t>
  </si>
  <si>
    <t xml:space="preserve"> 26.11 </t>
  </si>
  <si>
    <t xml:space="preserve">REVESTIMENTO CERÂMICO PARA PAREDES INTERNAS COM PLACAS TIPO ESMALTADA EXTRA DE DIMENSÕES 33X45 CM APLICADAS EM AMBIENTES DE ÁREA MAIOR QUE 5 M² NA ALTURA INTEIRA DAS PAREDES. AF_06/2014 ( BANHEIROS E COZINHA)</t>
  </si>
  <si>
    <t xml:space="preserve"> 26.12 </t>
  </si>
  <si>
    <t xml:space="preserve"> 26.13 </t>
  </si>
  <si>
    <t xml:space="preserve"> 26.14 </t>
  </si>
  <si>
    <t xml:space="preserve"> 26.15 </t>
  </si>
  <si>
    <t xml:space="preserve"> 26.16 </t>
  </si>
  <si>
    <t xml:space="preserve"> 26.17 </t>
  </si>
  <si>
    <t xml:space="preserve"> 26.18 </t>
  </si>
  <si>
    <t xml:space="preserve"> 26.19 </t>
  </si>
  <si>
    <t xml:space="preserve"> 26.20 </t>
  </si>
  <si>
    <t xml:space="preserve"> 26.21 </t>
  </si>
  <si>
    <t xml:space="preserve"> 26.22 </t>
  </si>
  <si>
    <t xml:space="preserve"> 27 </t>
  </si>
  <si>
    <t xml:space="preserve">ELETROCALHAS</t>
  </si>
  <si>
    <t xml:space="preserve"> 27.1 </t>
  </si>
  <si>
    <t xml:space="preserve"> 38.21.920 </t>
  </si>
  <si>
    <t xml:space="preserve">ELETROCALHA PERFURADA GALVANIZADA A FOGO, 100 X 50 MM, COM ACESSÓRIOS</t>
  </si>
  <si>
    <t xml:space="preserve"> 27.2 </t>
  </si>
  <si>
    <t xml:space="preserve"> 38.07.200 </t>
  </si>
  <si>
    <t xml:space="preserve">VERGALHÃO COM ROSCA, PORCA E ARRUELA DE DIÂMETRO 3/8´ (TIRANTE)</t>
  </si>
  <si>
    <t xml:space="preserve"> 28 </t>
  </si>
  <si>
    <t xml:space="preserve">REFRIGERAÇÃO E VENTILAÇÃO</t>
  </si>
  <si>
    <t xml:space="preserve"> 28.1 </t>
  </si>
  <si>
    <t xml:space="preserve"> 062398 </t>
  </si>
  <si>
    <t xml:space="preserve">PONTO TOMADA AR CONDICIONADO</t>
  </si>
  <si>
    <t xml:space="preserve"> 28.2 </t>
  </si>
  <si>
    <t xml:space="preserve"> ;</t>
  </si>
  <si>
    <t xml:space="preserve"> 28.3 </t>
  </si>
  <si>
    <t xml:space="preserve"> 29 </t>
  </si>
  <si>
    <t xml:space="preserve">PADRAO DE ENTRADA</t>
  </si>
  <si>
    <t xml:space="preserve"> 29.1 </t>
  </si>
  <si>
    <t xml:space="preserve"> 101511 </t>
  </si>
  <si>
    <t xml:space="preserve">ENTRADA DE ENERGIA ELÉTRICA, AÉREA, TRIFÁSICA, COM CAIXA DE EMBUTIR, CABO DE 25 MM2 E DISJUNTOR DIN 50A (NÃO INCLUSO O POSTE DE CONCRETO). AF_07/2020</t>
  </si>
  <si>
    <t xml:space="preserve"> 30 </t>
  </si>
  <si>
    <t xml:space="preserve">EQUIPAMENTOS PREVENÇÃO E COMBATE A INCÊNDIO</t>
  </si>
  <si>
    <t xml:space="preserve"> 30.1 </t>
  </si>
  <si>
    <t xml:space="preserve"> 97.02.194 </t>
  </si>
  <si>
    <t xml:space="preserve">PLACA DE SINALIZAÇÃO EM PVC FOTOLUMINESCENTE (150X150MM), COM INDICAÇÃO DE EQUIPAMENTOS DE COMBATE À INCÊNDIO E ALARME (E5)</t>
  </si>
  <si>
    <t xml:space="preserve"> 30.2 </t>
  </si>
  <si>
    <t xml:space="preserve"> 97.02.195 </t>
  </si>
  <si>
    <t xml:space="preserve">PLACA DE SINALIZAÇÃO EM PVC FOTOLUMINESCENTE (240X120MM), COM INDICAÇÃO DE ROTA DE EVACUAÇÃO E SAÍDA DE EMERGÊNCIA (S12)</t>
  </si>
  <si>
    <t xml:space="preserve"> 30.3 </t>
  </si>
  <si>
    <t xml:space="preserve"> 97.02.198 </t>
  </si>
  <si>
    <t xml:space="preserve">PLACA DE SINALIZAÇÃO EM PVC, COM INDICAÇÃO DE PROIBIÇÃO NORMATIVA (PROIBIDO FUMAR)</t>
  </si>
  <si>
    <t xml:space="preserve"> 30.4 </t>
  </si>
  <si>
    <t xml:space="preserve"> 97.02.197 </t>
  </si>
  <si>
    <t xml:space="preserve">PLACA DE SINALIZAÇÃO EM PVC, COM INDICAÇÃO DE ALERTA (CHOQUE ELÉTRICO)</t>
  </si>
  <si>
    <t xml:space="preserve"> 30.5 </t>
  </si>
  <si>
    <t xml:space="preserve">PLACA DE SINALIZAÇÃO EM PVC FOTOLUMINESCENTE (240X120MM), COM INDICAÇÃO DE ROTA DE EVACUAÇÃO E SAÍDA DE EMERGÊNCIA(S3)</t>
  </si>
  <si>
    <t xml:space="preserve"> 30.6 </t>
  </si>
  <si>
    <t xml:space="preserve">PLACA DE SINALIZAÇÃO EM PVC FOTOLUMINESCENTE (240X120MM), COM INDICAÇÃO DE ROTA DE EVACUAÇÃO E SAÍDA DE EMERGÊNCIA (S2)</t>
  </si>
  <si>
    <t xml:space="preserve"> 30.7 </t>
  </si>
  <si>
    <t xml:space="preserve">PLACA DE SINALIZAÇÃO EM PVC FOTOLUMINESCENTE (240X120MM), COM INDICAÇÃO DE ROTA DE EVACUAÇÃO E SAÍDA DE EMERGÊNCIA (S1)</t>
  </si>
  <si>
    <t xml:space="preserve"> 30.8 </t>
  </si>
  <si>
    <t xml:space="preserve"> 97.02.196 </t>
  </si>
  <si>
    <t xml:space="preserve">PLACA DE SINALIZAÇÃO EM PVC FOTOLUMINESCENTE, COM IDENTIFICAÇÃO DE EQUIPAMENTOS (M1)</t>
  </si>
  <si>
    <t xml:space="preserve"> 30.9 </t>
  </si>
  <si>
    <t xml:space="preserve">PLACA DE SINALIZAÇÃO EM PVC FOTOLUMINESCENTE, COM IDENTIFICAÇÃO DE LOTAÇÃO (M2)</t>
  </si>
  <si>
    <t xml:space="preserve"> 30.10 </t>
  </si>
  <si>
    <t xml:space="preserve"> 50.10.120 </t>
  </si>
  <si>
    <t xml:space="preserve">EXTINTOR MANUAL DE PÓ QUÍMICO SECO ABC - CAPACIDADE DE 6 KG</t>
  </si>
  <si>
    <t xml:space="preserve"> 31 </t>
  </si>
  <si>
    <t xml:space="preserve">ILUMINAÇÃO LAGOAS</t>
  </si>
  <si>
    <t xml:space="preserve"> 31.1 </t>
  </si>
  <si>
    <t xml:space="preserve"> 09.85.047 </t>
  </si>
  <si>
    <t xml:space="preserve">POSTE ACO GALVANIZADO RETO 4" X6.00M P/ILUMIN EXTERNA</t>
  </si>
  <si>
    <t xml:space="preserve"> 31.2 </t>
  </si>
  <si>
    <t xml:space="preserve"> 1060424 </t>
  </si>
  <si>
    <t xml:space="preserve">CABO FLEXÍVEL PP 2X2,5MM² 450/750V. AF_11/2016</t>
  </si>
  <si>
    <t xml:space="preserve"> 31.3 </t>
  </si>
  <si>
    <t xml:space="preserve"> 101666 </t>
  </si>
  <si>
    <t xml:space="preserve">REFLETOR RETANGULAR FECHADO, COM LÂMPADA VAPOR METÁLICO 400 W - FORNECIMENTO E INSTALAÇÃO. AF_08/2020</t>
  </si>
  <si>
    <t xml:space="preserve"> 31.4 </t>
  </si>
  <si>
    <t xml:space="preserve"> 06.01.020 </t>
  </si>
  <si>
    <t xml:space="preserve">ESCAVAÇÃO MANUAL EM SOLO DE 1ª E 2ª CATEGORIA EM CAMPO ABERTO</t>
  </si>
  <si>
    <t xml:space="preserve">m³</t>
  </si>
  <si>
    <t xml:space="preserve"> 31.5 </t>
  </si>
  <si>
    <t xml:space="preserve"> 058011 </t>
  </si>
  <si>
    <t xml:space="preserve">ELETRODUTO FLEXIVEL 25MM</t>
  </si>
  <si>
    <t xml:space="preserve"> 31.6 </t>
  </si>
  <si>
    <t xml:space="preserve"> 071063 </t>
  </si>
  <si>
    <t xml:space="preserve">AGETOP CIVIL</t>
  </si>
  <si>
    <t xml:space="preserve">CONTATOR 3 TF 43 - 25A</t>
  </si>
  <si>
    <t xml:space="preserve">Un</t>
  </si>
  <si>
    <t xml:space="preserve"> 31.7 </t>
  </si>
  <si>
    <t xml:space="preserve"> 098351 </t>
  </si>
  <si>
    <t xml:space="preserve">FOTOCELULA SOLAR-RELÊ FOTOELÉTRICO CAPACIDADE - 1000W</t>
  </si>
  <si>
    <t xml:space="preserve">Total sem BDI</t>
  </si>
  <si>
    <t xml:space="preserve">Total do BDI</t>
  </si>
  <si>
    <t xml:space="preserve">Total Geral</t>
  </si>
  <si>
    <t xml:space="preserve">_______________________________________________________________
NOME RESPONSÁVEL CNPJ DA EMPRESA </t>
  </si>
  <si>
    <t xml:space="preserve">LOGO DA EMPRESA</t>
  </si>
  <si>
    <t xml:space="preserve"> 21,63%</t>
  </si>
  <si>
    <t xml:space="preserve">BANCOS: SINAPI - 02/2021 - São Paulo / SBC - 03/2021 - São Paulo/  ORSE - 12/2020 – Sergipe/ SIURB - 07/2020 - São Paulo/ SUDECAP - 12/2020 - Minas Gerais/ CPOS - 03/2021 - São Paulo/ FDE – 01/2021 - São Paulo/ AGETOP CIVIL - 11/2020 – Goiás/ CAERN - 11/2020 - Rio Grande do Norte
</t>
  </si>
  <si>
    <t xml:space="preserve">FÍSICO FINANCEIRO (em %)</t>
  </si>
  <si>
    <t xml:space="preserve">DESCRIÇÃO</t>
  </si>
  <si>
    <t xml:space="preserve">PESO</t>
  </si>
  <si>
    <t xml:space="preserve">1º MÊS</t>
  </si>
  <si>
    <t xml:space="preserve">2º MÊS</t>
  </si>
  <si>
    <t xml:space="preserve">3º MÊS</t>
  </si>
  <si>
    <t xml:space="preserve">4º MÊS</t>
  </si>
  <si>
    <t xml:space="preserve">5º MÊS</t>
  </si>
  <si>
    <t xml:space="preserve">6º MÊS</t>
  </si>
  <si>
    <t xml:space="preserve">VALOR (R$)</t>
  </si>
  <si>
    <t xml:space="preserve">ÍNDICE</t>
  </si>
  <si>
    <t xml:space="preserve">(%)</t>
  </si>
  <si>
    <t xml:space="preserve">VALOR</t>
  </si>
  <si>
    <t xml:space="preserve">TOTALSEM BDI</t>
  </si>
  <si>
    <t xml:space="preserve">TOTAL DO BDI</t>
  </si>
  <si>
    <t xml:space="preserve">TOTAL COM BDI</t>
  </si>
  <si>
    <t xml:space="preserve">FINANCEIRO NO MÊS (em R$)</t>
  </si>
  <si>
    <t xml:space="preserve">APLICAÇÃO DOS RECURSOS</t>
  </si>
  <si>
    <t xml:space="preserve">RECURSOS PRÓPRIOS</t>
  </si>
  <si>
    <t xml:space="preserve">VALOR TOTAL DO INVESTIMENTO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</si>
</sst>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%"/>
    <numFmt numFmtId="166" formatCode="[$R$-416]\ #,##0.00;[RED]\-[$R$-416]\ #,##0.00"/>
    <numFmt numFmtId="167" formatCode="#,##0.00"/>
    <numFmt numFmtId="168" formatCode="* #,##0.00\ ;* \(#,##0.00\);* \-#\ ;@\ "/>
    <numFmt numFmtId="169" formatCode="&quot; R$ &quot;* #,##0.00\ ;&quot;-R$ &quot;* #,##0.00\ ;&quot; R$ &quot;* \-#\ ;@\ "/>
    <numFmt numFmtId="170" formatCode="&quot;R$ &quot;#,##0.00"/>
  </numFmts>
  <fonts count="21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8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b val="true"/>
      <sz val="12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0"/>
      <name val="Arial"/>
      <family val="1"/>
      <charset val="1"/>
    </font>
    <font>
      <b val="true"/>
      <sz val="36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8"/>
      <name val="Arial"/>
      <family val="2"/>
      <charset val="1"/>
    </font>
    <font>
      <b val="true"/>
      <sz val="10"/>
      <name val="Arial"/>
      <family val="2"/>
      <charset val="1"/>
    </font>
    <font>
      <sz val="11"/>
      <name val="Arial"/>
      <family val="1"/>
      <charset val="1"/>
    </font>
    <font>
      <sz val="6"/>
      <name val="Arial"/>
      <family val="2"/>
      <charset val="1"/>
    </font>
    <font>
      <sz val="12"/>
      <name val="Arial"/>
      <family val="2"/>
      <charset val="1"/>
    </font>
    <font>
      <sz val="12"/>
      <name val="Arial"/>
      <family val="1"/>
      <charset val="1"/>
    </font>
    <font>
      <b val="true"/>
      <sz val="8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DDDDD"/>
        <bgColor rgb="FFCCCCCC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>
        <color rgb="FFCCCCCC"/>
      </right>
      <top style="hair">
        <color rgb="FFCCCCCC"/>
      </top>
      <bottom style="hair">
        <color rgb="FFCCCCCC"/>
      </bottom>
      <diagonal/>
    </border>
    <border diagonalUp="false" diagonalDown="false">
      <left style="hair">
        <color rgb="FFCCCCCC"/>
      </left>
      <right style="hair">
        <color rgb="FFCCCCCC"/>
      </right>
      <top style="hair">
        <color rgb="FFCCCCCC"/>
      </top>
      <bottom style="hair">
        <color rgb="FFCCCCCC"/>
      </bottom>
      <diagonal/>
    </border>
    <border diagonalUp="false" diagonalDown="false">
      <left style="hair">
        <color rgb="FFCCCCCC"/>
      </left>
      <right style="hair"/>
      <top style="hair">
        <color rgb="FFCCCCCC"/>
      </top>
      <bottom style="hair">
        <color rgb="FFCCCCCC"/>
      </bottom>
      <diagonal/>
    </border>
    <border diagonalUp="false" diagonalDown="false">
      <left style="hair"/>
      <right style="hair"/>
      <top style="hair">
        <color rgb="FFCCCCCC"/>
      </top>
      <bottom style="hair">
        <color rgb="FFCCCCCC"/>
      </bottom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2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3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9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9" fillId="3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9" fillId="3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6" fontId="11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6" fontId="11" fillId="2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2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7" fillId="2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1" fillId="2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2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2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0" borderId="1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9" fontId="0" fillId="0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9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0" fillId="3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9" fontId="0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5" fillId="3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3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5" fillId="3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5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5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5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9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18" fillId="0" borderId="1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0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9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9" fillId="2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0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4" fillId="0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30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A5" activeCellId="0" sqref="A5"/>
    </sheetView>
  </sheetViews>
  <sheetFormatPr defaultRowHeight="12.8" zeroHeight="false" outlineLevelRow="0" outlineLevelCol="0"/>
  <cols>
    <col collapsed="false" customWidth="true" hidden="false" outlineLevel="0" max="1" min="1" style="0" width="8.51"/>
    <col collapsed="false" customWidth="false" hidden="false" outlineLevel="0" max="2" min="2" style="0" width="11.52"/>
    <col collapsed="false" customWidth="true" hidden="false" outlineLevel="0" max="3" min="3" style="0" width="8.51"/>
    <col collapsed="false" customWidth="true" hidden="false" outlineLevel="0" max="4" min="4" style="0" width="71.41"/>
    <col collapsed="false" customWidth="true" hidden="false" outlineLevel="0" max="6" min="5" style="0" width="8.51"/>
    <col collapsed="false" customWidth="true" hidden="false" outlineLevel="0" max="7" min="7" style="0" width="12.42"/>
    <col collapsed="false" customWidth="true" hidden="false" outlineLevel="0" max="8" min="8" style="0" width="12.96"/>
    <col collapsed="false" customWidth="true" hidden="false" outlineLevel="0" max="1025" min="9" style="0" width="8.51"/>
  </cols>
  <sheetData>
    <row r="1" customFormat="false" ht="88.0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</row>
    <row r="2" customFormat="false" ht="28.35" hidden="false" customHeight="true" outlineLevel="0" collapsed="false">
      <c r="A2" s="2" t="s">
        <v>1</v>
      </c>
      <c r="B2" s="2"/>
      <c r="C2" s="2"/>
      <c r="D2" s="2"/>
      <c r="E2" s="3" t="s">
        <v>2</v>
      </c>
      <c r="F2" s="4" t="n">
        <v>0</v>
      </c>
      <c r="G2" s="3" t="s">
        <v>3</v>
      </c>
      <c r="H2" s="5" t="s">
        <v>4</v>
      </c>
    </row>
    <row r="3" customFormat="false" ht="15.65" hidden="false" customHeight="true" outlineLevel="0" collapsed="false">
      <c r="A3" s="6" t="s">
        <v>5</v>
      </c>
      <c r="B3" s="6"/>
      <c r="C3" s="6"/>
      <c r="D3" s="6"/>
      <c r="E3" s="7"/>
      <c r="F3" s="8"/>
      <c r="G3" s="8"/>
      <c r="H3" s="9"/>
    </row>
    <row r="4" customFormat="false" ht="58.2" hidden="false" customHeight="true" outlineLevel="0" collapsed="false">
      <c r="A4" s="10" t="s">
        <v>6</v>
      </c>
      <c r="B4" s="11" t="s">
        <v>7</v>
      </c>
      <c r="C4" s="11"/>
      <c r="D4" s="11"/>
      <c r="E4" s="11"/>
      <c r="F4" s="11"/>
      <c r="G4" s="11"/>
      <c r="H4" s="11"/>
    </row>
    <row r="5" customFormat="false" ht="15.65" hidden="false" customHeight="true" outlineLevel="0" collapsed="false">
      <c r="A5" s="12" t="s">
        <v>8</v>
      </c>
      <c r="B5" s="12"/>
      <c r="C5" s="12"/>
      <c r="D5" s="12"/>
      <c r="E5" s="13"/>
      <c r="F5" s="13"/>
      <c r="G5" s="13"/>
      <c r="H5" s="5"/>
    </row>
    <row r="6" customFormat="false" ht="14.9" hidden="false" customHeight="true" outlineLevel="0" collapsed="false">
      <c r="A6" s="14" t="s">
        <v>9</v>
      </c>
      <c r="B6" s="14"/>
      <c r="C6" s="14"/>
      <c r="D6" s="14"/>
      <c r="E6" s="14"/>
      <c r="F6" s="14"/>
      <c r="G6" s="14"/>
      <c r="H6" s="14"/>
    </row>
    <row r="7" customFormat="false" ht="14.9" hidden="false" customHeight="false" outlineLevel="0" collapsed="false">
      <c r="A7" s="15" t="s">
        <v>10</v>
      </c>
      <c r="B7" s="16" t="s">
        <v>11</v>
      </c>
      <c r="C7" s="15" t="s">
        <v>12</v>
      </c>
      <c r="D7" s="15" t="s">
        <v>13</v>
      </c>
      <c r="E7" s="17" t="s">
        <v>14</v>
      </c>
      <c r="F7" s="16" t="s">
        <v>15</v>
      </c>
      <c r="G7" s="16" t="s">
        <v>16</v>
      </c>
      <c r="H7" s="16" t="s">
        <v>17</v>
      </c>
    </row>
    <row r="8" customFormat="false" ht="14.05" hidden="false" customHeight="false" outlineLevel="0" collapsed="false">
      <c r="A8" s="18" t="s">
        <v>18</v>
      </c>
      <c r="B8" s="18"/>
      <c r="C8" s="18"/>
      <c r="D8" s="18" t="s">
        <v>19</v>
      </c>
      <c r="E8" s="18"/>
      <c r="F8" s="19"/>
      <c r="G8" s="20"/>
      <c r="H8" s="21" t="n">
        <f aca="false">SUM(H9:H26)</f>
        <v>0</v>
      </c>
    </row>
    <row r="9" customFormat="false" ht="37.3" hidden="false" customHeight="false" outlineLevel="0" collapsed="false">
      <c r="A9" s="22" t="s">
        <v>20</v>
      </c>
      <c r="B9" s="23" t="s">
        <v>21</v>
      </c>
      <c r="C9" s="22" t="s">
        <v>22</v>
      </c>
      <c r="D9" s="22" t="s">
        <v>23</v>
      </c>
      <c r="E9" s="24" t="s">
        <v>24</v>
      </c>
      <c r="F9" s="25" t="n">
        <v>37.72</v>
      </c>
      <c r="G9" s="26" t="n">
        <v>0</v>
      </c>
      <c r="H9" s="27" t="n">
        <f aca="false">ROUNDDOWN(G9*F9,2)</f>
        <v>0</v>
      </c>
    </row>
    <row r="10" customFormat="false" ht="14.05" hidden="false" customHeight="false" outlineLevel="0" collapsed="false">
      <c r="A10" s="22" t="s">
        <v>25</v>
      </c>
      <c r="B10" s="23" t="s">
        <v>26</v>
      </c>
      <c r="C10" s="22" t="s">
        <v>22</v>
      </c>
      <c r="D10" s="22" t="s">
        <v>27</v>
      </c>
      <c r="E10" s="24" t="s">
        <v>24</v>
      </c>
      <c r="F10" s="25" t="n">
        <v>37.72</v>
      </c>
      <c r="G10" s="26" t="n">
        <v>0</v>
      </c>
      <c r="H10" s="27" t="n">
        <f aca="false">ROUNDDOWN(G10*F10,2)</f>
        <v>0</v>
      </c>
    </row>
    <row r="11" customFormat="false" ht="26.5" hidden="false" customHeight="false" outlineLevel="0" collapsed="false">
      <c r="A11" s="22" t="s">
        <v>28</v>
      </c>
      <c r="B11" s="23" t="s">
        <v>29</v>
      </c>
      <c r="C11" s="22" t="s">
        <v>30</v>
      </c>
      <c r="D11" s="22" t="s">
        <v>31</v>
      </c>
      <c r="E11" s="24" t="s">
        <v>24</v>
      </c>
      <c r="F11" s="25" t="n">
        <v>4.8</v>
      </c>
      <c r="G11" s="26" t="n">
        <v>0</v>
      </c>
      <c r="H11" s="27" t="n">
        <f aca="false">ROUNDDOWN(G11*F11,2)</f>
        <v>0</v>
      </c>
    </row>
    <row r="12" customFormat="false" ht="14.05" hidden="false" customHeight="false" outlineLevel="0" collapsed="false">
      <c r="A12" s="22" t="s">
        <v>32</v>
      </c>
      <c r="B12" s="23" t="s">
        <v>33</v>
      </c>
      <c r="C12" s="22" t="s">
        <v>22</v>
      </c>
      <c r="D12" s="22" t="s">
        <v>34</v>
      </c>
      <c r="E12" s="24" t="s">
        <v>24</v>
      </c>
      <c r="F12" s="25" t="n">
        <v>2.1</v>
      </c>
      <c r="G12" s="26" t="n">
        <v>0</v>
      </c>
      <c r="H12" s="27" t="n">
        <f aca="false">ROUNDDOWN(G12*F12,2)</f>
        <v>0</v>
      </c>
    </row>
    <row r="13" customFormat="false" ht="26.5" hidden="false" customHeight="false" outlineLevel="0" collapsed="false">
      <c r="A13" s="22" t="s">
        <v>35</v>
      </c>
      <c r="B13" s="23" t="s">
        <v>36</v>
      </c>
      <c r="C13" s="22" t="s">
        <v>37</v>
      </c>
      <c r="D13" s="22" t="s">
        <v>38</v>
      </c>
      <c r="E13" s="24" t="s">
        <v>24</v>
      </c>
      <c r="F13" s="25" t="n">
        <v>37.72</v>
      </c>
      <c r="G13" s="26" t="n">
        <v>0</v>
      </c>
      <c r="H13" s="27" t="n">
        <f aca="false">ROUNDDOWN(G13*F13,2)</f>
        <v>0</v>
      </c>
    </row>
    <row r="14" customFormat="false" ht="14.05" hidden="false" customHeight="false" outlineLevel="0" collapsed="false">
      <c r="A14" s="22" t="s">
        <v>39</v>
      </c>
      <c r="B14" s="23" t="s">
        <v>40</v>
      </c>
      <c r="C14" s="22" t="s">
        <v>37</v>
      </c>
      <c r="D14" s="22" t="s">
        <v>41</v>
      </c>
      <c r="E14" s="24" t="s">
        <v>24</v>
      </c>
      <c r="F14" s="25" t="n">
        <v>105</v>
      </c>
      <c r="G14" s="26" t="n">
        <v>0</v>
      </c>
      <c r="H14" s="27" t="n">
        <f aca="false">ROUNDDOWN(G14*F14,2)</f>
        <v>0</v>
      </c>
    </row>
    <row r="15" customFormat="false" ht="51.4" hidden="false" customHeight="false" outlineLevel="0" collapsed="false">
      <c r="A15" s="22" t="s">
        <v>42</v>
      </c>
      <c r="B15" s="23" t="s">
        <v>43</v>
      </c>
      <c r="C15" s="22" t="s">
        <v>30</v>
      </c>
      <c r="D15" s="22" t="s">
        <v>44</v>
      </c>
      <c r="E15" s="24" t="s">
        <v>24</v>
      </c>
      <c r="F15" s="25" t="n">
        <v>105</v>
      </c>
      <c r="G15" s="26" t="n">
        <v>0</v>
      </c>
      <c r="H15" s="27" t="n">
        <f aca="false">ROUNDDOWN(G15*F15,2)</f>
        <v>0</v>
      </c>
    </row>
    <row r="16" customFormat="false" ht="14.05" hidden="false" customHeight="false" outlineLevel="0" collapsed="false">
      <c r="A16" s="22" t="s">
        <v>45</v>
      </c>
      <c r="B16" s="23" t="s">
        <v>46</v>
      </c>
      <c r="C16" s="22" t="s">
        <v>37</v>
      </c>
      <c r="D16" s="22" t="s">
        <v>47</v>
      </c>
      <c r="E16" s="24" t="s">
        <v>24</v>
      </c>
      <c r="F16" s="25" t="n">
        <v>37.72</v>
      </c>
      <c r="G16" s="26" t="n">
        <v>0</v>
      </c>
      <c r="H16" s="27" t="n">
        <f aca="false">ROUNDDOWN(G16*F16,2)</f>
        <v>0</v>
      </c>
    </row>
    <row r="17" customFormat="false" ht="38.95" hidden="false" customHeight="false" outlineLevel="0" collapsed="false">
      <c r="A17" s="22" t="s">
        <v>48</v>
      </c>
      <c r="B17" s="23" t="s">
        <v>49</v>
      </c>
      <c r="C17" s="22" t="s">
        <v>30</v>
      </c>
      <c r="D17" s="22" t="s">
        <v>50</v>
      </c>
      <c r="E17" s="24" t="s">
        <v>24</v>
      </c>
      <c r="F17" s="25" t="n">
        <v>105</v>
      </c>
      <c r="G17" s="26" t="n">
        <v>0</v>
      </c>
      <c r="H17" s="27" t="n">
        <f aca="false">ROUNDDOWN(G17*F17,2)</f>
        <v>0</v>
      </c>
    </row>
    <row r="18" customFormat="false" ht="38.95" hidden="false" customHeight="false" outlineLevel="0" collapsed="false">
      <c r="A18" s="22" t="s">
        <v>51</v>
      </c>
      <c r="B18" s="23" t="s">
        <v>52</v>
      </c>
      <c r="C18" s="22" t="s">
        <v>30</v>
      </c>
      <c r="D18" s="22" t="s">
        <v>53</v>
      </c>
      <c r="E18" s="24" t="s">
        <v>54</v>
      </c>
      <c r="F18" s="25" t="n">
        <v>12</v>
      </c>
      <c r="G18" s="26" t="n">
        <v>0</v>
      </c>
      <c r="H18" s="27" t="n">
        <f aca="false">ROUNDDOWN(G18*F18,2)</f>
        <v>0</v>
      </c>
    </row>
    <row r="19" customFormat="false" ht="14.05" hidden="false" customHeight="false" outlineLevel="0" collapsed="false">
      <c r="A19" s="22" t="s">
        <v>55</v>
      </c>
      <c r="B19" s="23" t="s">
        <v>56</v>
      </c>
      <c r="C19" s="22" t="s">
        <v>37</v>
      </c>
      <c r="D19" s="22" t="s">
        <v>57</v>
      </c>
      <c r="E19" s="24" t="s">
        <v>58</v>
      </c>
      <c r="F19" s="25" t="n">
        <v>75</v>
      </c>
      <c r="G19" s="26" t="n">
        <v>0</v>
      </c>
      <c r="H19" s="27" t="n">
        <f aca="false">ROUNDDOWN(G19*F19,2)</f>
        <v>0</v>
      </c>
    </row>
    <row r="20" customFormat="false" ht="14.05" hidden="false" customHeight="false" outlineLevel="0" collapsed="false">
      <c r="A20" s="22" t="s">
        <v>59</v>
      </c>
      <c r="B20" s="23" t="s">
        <v>60</v>
      </c>
      <c r="C20" s="22" t="s">
        <v>22</v>
      </c>
      <c r="D20" s="22" t="s">
        <v>61</v>
      </c>
      <c r="E20" s="24" t="s">
        <v>58</v>
      </c>
      <c r="F20" s="25" t="n">
        <v>31</v>
      </c>
      <c r="G20" s="26" t="n">
        <v>0</v>
      </c>
      <c r="H20" s="27" t="n">
        <f aca="false">ROUNDDOWN(G20*F20,2)</f>
        <v>0</v>
      </c>
    </row>
    <row r="21" customFormat="false" ht="14.05" hidden="false" customHeight="false" outlineLevel="0" collapsed="false">
      <c r="A21" s="22" t="s">
        <v>62</v>
      </c>
      <c r="B21" s="23" t="s">
        <v>63</v>
      </c>
      <c r="C21" s="22" t="s">
        <v>37</v>
      </c>
      <c r="D21" s="22" t="s">
        <v>64</v>
      </c>
      <c r="E21" s="24" t="s">
        <v>54</v>
      </c>
      <c r="F21" s="25" t="n">
        <v>5</v>
      </c>
      <c r="G21" s="26" t="n">
        <v>0</v>
      </c>
      <c r="H21" s="27" t="n">
        <f aca="false">ROUNDDOWN(G21*F21,2)</f>
        <v>0</v>
      </c>
    </row>
    <row r="22" customFormat="false" ht="14.05" hidden="false" customHeight="false" outlineLevel="0" collapsed="false">
      <c r="A22" s="22" t="s">
        <v>65</v>
      </c>
      <c r="B22" s="23" t="s">
        <v>66</v>
      </c>
      <c r="C22" s="22" t="s">
        <v>37</v>
      </c>
      <c r="D22" s="22" t="s">
        <v>67</v>
      </c>
      <c r="E22" s="24" t="s">
        <v>54</v>
      </c>
      <c r="F22" s="25" t="n">
        <v>2</v>
      </c>
      <c r="G22" s="26" t="n">
        <v>0</v>
      </c>
      <c r="H22" s="27" t="n">
        <f aca="false">ROUNDDOWN(G22*F22,2)</f>
        <v>0</v>
      </c>
    </row>
    <row r="23" customFormat="false" ht="14.05" hidden="false" customHeight="false" outlineLevel="0" collapsed="false">
      <c r="A23" s="22" t="s">
        <v>68</v>
      </c>
      <c r="B23" s="23" t="s">
        <v>69</v>
      </c>
      <c r="C23" s="22" t="s">
        <v>22</v>
      </c>
      <c r="D23" s="22" t="s">
        <v>70</v>
      </c>
      <c r="E23" s="24" t="s">
        <v>54</v>
      </c>
      <c r="F23" s="25" t="n">
        <v>10</v>
      </c>
      <c r="G23" s="26" t="n">
        <v>0</v>
      </c>
      <c r="H23" s="27" t="n">
        <f aca="false">ROUNDDOWN(G23*F23,2)</f>
        <v>0</v>
      </c>
    </row>
    <row r="24" customFormat="false" ht="26.5" hidden="false" customHeight="false" outlineLevel="0" collapsed="false">
      <c r="A24" s="22" t="s">
        <v>71</v>
      </c>
      <c r="B24" s="23" t="s">
        <v>72</v>
      </c>
      <c r="C24" s="22" t="s">
        <v>22</v>
      </c>
      <c r="D24" s="22" t="s">
        <v>73</v>
      </c>
      <c r="E24" s="24" t="s">
        <v>58</v>
      </c>
      <c r="F24" s="25" t="n">
        <v>19</v>
      </c>
      <c r="G24" s="26" t="n">
        <v>0</v>
      </c>
      <c r="H24" s="27" t="n">
        <f aca="false">ROUNDDOWN(G24*F24,2)</f>
        <v>0</v>
      </c>
    </row>
    <row r="25" customFormat="false" ht="14.05" hidden="false" customHeight="false" outlineLevel="0" collapsed="false">
      <c r="A25" s="22" t="s">
        <v>74</v>
      </c>
      <c r="B25" s="23" t="s">
        <v>75</v>
      </c>
      <c r="C25" s="22" t="s">
        <v>76</v>
      </c>
      <c r="D25" s="22" t="s">
        <v>77</v>
      </c>
      <c r="E25" s="24" t="s">
        <v>54</v>
      </c>
      <c r="F25" s="25" t="n">
        <v>6</v>
      </c>
      <c r="G25" s="26" t="n">
        <v>0</v>
      </c>
      <c r="H25" s="27" t="n">
        <f aca="false">ROUNDDOWN(G25*F25,2)</f>
        <v>0</v>
      </c>
    </row>
    <row r="26" customFormat="false" ht="14.05" hidden="false" customHeight="false" outlineLevel="0" collapsed="false">
      <c r="A26" s="22" t="s">
        <v>78</v>
      </c>
      <c r="B26" s="23" t="s">
        <v>79</v>
      </c>
      <c r="C26" s="22" t="s">
        <v>80</v>
      </c>
      <c r="D26" s="22" t="s">
        <v>81</v>
      </c>
      <c r="E26" s="24" t="s">
        <v>58</v>
      </c>
      <c r="F26" s="25" t="n">
        <v>19</v>
      </c>
      <c r="G26" s="26" t="n">
        <v>0</v>
      </c>
      <c r="H26" s="27" t="n">
        <f aca="false">ROUNDDOWN(G26*F26,2)</f>
        <v>0</v>
      </c>
    </row>
    <row r="27" customFormat="false" ht="14.05" hidden="false" customHeight="false" outlineLevel="0" collapsed="false">
      <c r="A27" s="18" t="s">
        <v>82</v>
      </c>
      <c r="B27" s="18"/>
      <c r="C27" s="18"/>
      <c r="D27" s="18" t="s">
        <v>83</v>
      </c>
      <c r="E27" s="18"/>
      <c r="F27" s="28"/>
      <c r="G27" s="20"/>
      <c r="H27" s="21" t="n">
        <f aca="false">SUM(H28:H49)</f>
        <v>0</v>
      </c>
    </row>
    <row r="28" customFormat="false" ht="26.5" hidden="false" customHeight="false" outlineLevel="0" collapsed="false">
      <c r="A28" s="22" t="s">
        <v>84</v>
      </c>
      <c r="B28" s="23" t="s">
        <v>36</v>
      </c>
      <c r="C28" s="22" t="s">
        <v>37</v>
      </c>
      <c r="D28" s="22" t="s">
        <v>38</v>
      </c>
      <c r="E28" s="24" t="s">
        <v>24</v>
      </c>
      <c r="F28" s="25" t="n">
        <v>48.85</v>
      </c>
      <c r="G28" s="26" t="n">
        <v>0</v>
      </c>
      <c r="H28" s="27" t="n">
        <f aca="false">ROUNDDOWN(G28*F28,2)</f>
        <v>0</v>
      </c>
    </row>
    <row r="29" customFormat="false" ht="38.95" hidden="false" customHeight="false" outlineLevel="0" collapsed="false">
      <c r="A29" s="22" t="s">
        <v>85</v>
      </c>
      <c r="B29" s="23" t="s">
        <v>21</v>
      </c>
      <c r="C29" s="22" t="s">
        <v>22</v>
      </c>
      <c r="D29" s="22" t="s">
        <v>23</v>
      </c>
      <c r="E29" s="24" t="s">
        <v>24</v>
      </c>
      <c r="F29" s="25" t="n">
        <v>48.85</v>
      </c>
      <c r="G29" s="26" t="n">
        <v>0</v>
      </c>
      <c r="H29" s="27" t="n">
        <f aca="false">ROUNDDOWN(G29*F29,2)</f>
        <v>0</v>
      </c>
    </row>
    <row r="30" customFormat="false" ht="14.05" hidden="false" customHeight="false" outlineLevel="0" collapsed="false">
      <c r="A30" s="22" t="s">
        <v>86</v>
      </c>
      <c r="B30" s="23" t="s">
        <v>46</v>
      </c>
      <c r="C30" s="22" t="s">
        <v>37</v>
      </c>
      <c r="D30" s="22" t="s">
        <v>47</v>
      </c>
      <c r="E30" s="24" t="s">
        <v>24</v>
      </c>
      <c r="F30" s="25" t="n">
        <v>48.85</v>
      </c>
      <c r="G30" s="26" t="n">
        <v>0</v>
      </c>
      <c r="H30" s="27" t="n">
        <f aca="false">ROUNDDOWN(G30*F30,2)</f>
        <v>0</v>
      </c>
    </row>
    <row r="31" customFormat="false" ht="51.4" hidden="false" customHeight="false" outlineLevel="0" collapsed="false">
      <c r="A31" s="22" t="s">
        <v>87</v>
      </c>
      <c r="B31" s="23" t="s">
        <v>43</v>
      </c>
      <c r="C31" s="22" t="s">
        <v>30</v>
      </c>
      <c r="D31" s="22" t="s">
        <v>44</v>
      </c>
      <c r="E31" s="24" t="s">
        <v>24</v>
      </c>
      <c r="F31" s="25" t="n">
        <v>214</v>
      </c>
      <c r="G31" s="26" t="n">
        <v>0</v>
      </c>
      <c r="H31" s="27" t="n">
        <f aca="false">ROUNDDOWN(G31*F31,2)</f>
        <v>0</v>
      </c>
    </row>
    <row r="32" customFormat="false" ht="14.05" hidden="false" customHeight="false" outlineLevel="0" collapsed="false">
      <c r="A32" s="22" t="s">
        <v>88</v>
      </c>
      <c r="B32" s="23" t="s">
        <v>26</v>
      </c>
      <c r="C32" s="22" t="s">
        <v>22</v>
      </c>
      <c r="D32" s="22" t="s">
        <v>27</v>
      </c>
      <c r="E32" s="24" t="s">
        <v>24</v>
      </c>
      <c r="F32" s="25" t="n">
        <v>48.85</v>
      </c>
      <c r="G32" s="26" t="n">
        <v>0</v>
      </c>
      <c r="H32" s="27" t="n">
        <f aca="false">ROUNDDOWN(G32*F32,2)</f>
        <v>0</v>
      </c>
    </row>
    <row r="33" customFormat="false" ht="14.05" hidden="false" customHeight="false" outlineLevel="0" collapsed="false">
      <c r="A33" s="22" t="s">
        <v>89</v>
      </c>
      <c r="B33" s="23" t="s">
        <v>40</v>
      </c>
      <c r="C33" s="22" t="s">
        <v>37</v>
      </c>
      <c r="D33" s="22" t="s">
        <v>41</v>
      </c>
      <c r="E33" s="24" t="s">
        <v>24</v>
      </c>
      <c r="F33" s="25" t="n">
        <v>214</v>
      </c>
      <c r="G33" s="26" t="n">
        <v>0</v>
      </c>
      <c r="H33" s="27" t="n">
        <f aca="false">ROUNDDOWN(G33*F33,2)</f>
        <v>0</v>
      </c>
    </row>
    <row r="34" customFormat="false" ht="38.95" hidden="false" customHeight="false" outlineLevel="0" collapsed="false">
      <c r="A34" s="22" t="s">
        <v>90</v>
      </c>
      <c r="B34" s="23" t="s">
        <v>49</v>
      </c>
      <c r="C34" s="22" t="s">
        <v>30</v>
      </c>
      <c r="D34" s="22" t="s">
        <v>50</v>
      </c>
      <c r="E34" s="24" t="s">
        <v>24</v>
      </c>
      <c r="F34" s="25" t="n">
        <v>214</v>
      </c>
      <c r="G34" s="26" t="n">
        <v>0</v>
      </c>
      <c r="H34" s="27" t="n">
        <f aca="false">ROUNDDOWN(G34*F34,2)</f>
        <v>0</v>
      </c>
    </row>
    <row r="35" customFormat="false" ht="14.05" hidden="false" customHeight="false" outlineLevel="0" collapsed="false">
      <c r="A35" s="22" t="s">
        <v>91</v>
      </c>
      <c r="B35" s="23" t="s">
        <v>56</v>
      </c>
      <c r="C35" s="22" t="s">
        <v>37</v>
      </c>
      <c r="D35" s="22" t="s">
        <v>57</v>
      </c>
      <c r="E35" s="24" t="s">
        <v>58</v>
      </c>
      <c r="F35" s="25" t="n">
        <v>29</v>
      </c>
      <c r="G35" s="26" t="n">
        <v>0</v>
      </c>
      <c r="H35" s="27" t="n">
        <f aca="false">ROUNDDOWN(G35*F35,2)</f>
        <v>0</v>
      </c>
    </row>
    <row r="36" customFormat="false" ht="14.05" hidden="false" customHeight="false" outlineLevel="0" collapsed="false">
      <c r="A36" s="22" t="s">
        <v>92</v>
      </c>
      <c r="B36" s="23" t="s">
        <v>60</v>
      </c>
      <c r="C36" s="22" t="s">
        <v>22</v>
      </c>
      <c r="D36" s="22" t="s">
        <v>61</v>
      </c>
      <c r="E36" s="24" t="s">
        <v>58</v>
      </c>
      <c r="F36" s="25" t="n">
        <v>15</v>
      </c>
      <c r="G36" s="26" t="n">
        <v>0</v>
      </c>
      <c r="H36" s="27" t="n">
        <f aca="false">ROUNDDOWN(G36*F36,2)</f>
        <v>0</v>
      </c>
    </row>
    <row r="37" customFormat="false" ht="26.5" hidden="false" customHeight="false" outlineLevel="0" collapsed="false">
      <c r="A37" s="22" t="s">
        <v>93</v>
      </c>
      <c r="B37" s="23" t="s">
        <v>72</v>
      </c>
      <c r="C37" s="22" t="s">
        <v>22</v>
      </c>
      <c r="D37" s="22" t="s">
        <v>73</v>
      </c>
      <c r="E37" s="24" t="s">
        <v>58</v>
      </c>
      <c r="F37" s="25" t="n">
        <v>12</v>
      </c>
      <c r="G37" s="26" t="n">
        <v>0</v>
      </c>
      <c r="H37" s="27" t="n">
        <f aca="false">ROUNDDOWN(G37*F37,2)</f>
        <v>0</v>
      </c>
    </row>
    <row r="38" customFormat="false" ht="14.05" hidden="false" customHeight="false" outlineLevel="0" collapsed="false">
      <c r="A38" s="22" t="s">
        <v>94</v>
      </c>
      <c r="B38" s="23" t="s">
        <v>75</v>
      </c>
      <c r="C38" s="22" t="s">
        <v>76</v>
      </c>
      <c r="D38" s="22" t="s">
        <v>77</v>
      </c>
      <c r="E38" s="24" t="s">
        <v>54</v>
      </c>
      <c r="F38" s="25" t="n">
        <v>3</v>
      </c>
      <c r="G38" s="26" t="n">
        <v>0</v>
      </c>
      <c r="H38" s="27" t="n">
        <f aca="false">ROUNDDOWN(G38*F38,2)</f>
        <v>0</v>
      </c>
    </row>
    <row r="39" customFormat="false" ht="14.05" hidden="false" customHeight="false" outlineLevel="0" collapsed="false">
      <c r="A39" s="22" t="s">
        <v>95</v>
      </c>
      <c r="B39" s="23" t="s">
        <v>63</v>
      </c>
      <c r="C39" s="22" t="s">
        <v>37</v>
      </c>
      <c r="D39" s="22" t="s">
        <v>64</v>
      </c>
      <c r="E39" s="24" t="s">
        <v>54</v>
      </c>
      <c r="F39" s="25" t="n">
        <v>3</v>
      </c>
      <c r="G39" s="26" t="n">
        <v>0</v>
      </c>
      <c r="H39" s="27" t="n">
        <f aca="false">ROUNDDOWN(G39*F39,2)</f>
        <v>0</v>
      </c>
    </row>
    <row r="40" customFormat="false" ht="14.05" hidden="false" customHeight="false" outlineLevel="0" collapsed="false">
      <c r="A40" s="22" t="s">
        <v>96</v>
      </c>
      <c r="B40" s="23" t="s">
        <v>66</v>
      </c>
      <c r="C40" s="22" t="s">
        <v>37</v>
      </c>
      <c r="D40" s="22" t="s">
        <v>67</v>
      </c>
      <c r="E40" s="24" t="s">
        <v>54</v>
      </c>
      <c r="F40" s="25" t="n">
        <v>1</v>
      </c>
      <c r="G40" s="26" t="n">
        <v>0</v>
      </c>
      <c r="H40" s="27" t="n">
        <f aca="false">ROUNDDOWN(G40*F40,2)</f>
        <v>0</v>
      </c>
    </row>
    <row r="41" customFormat="false" ht="26.5" hidden="false" customHeight="false" outlineLevel="0" collapsed="false">
      <c r="A41" s="22" t="s">
        <v>97</v>
      </c>
      <c r="B41" s="23" t="s">
        <v>98</v>
      </c>
      <c r="C41" s="22" t="s">
        <v>22</v>
      </c>
      <c r="D41" s="22" t="s">
        <v>99</v>
      </c>
      <c r="E41" s="24" t="s">
        <v>54</v>
      </c>
      <c r="F41" s="25" t="n">
        <v>4</v>
      </c>
      <c r="G41" s="26" t="n">
        <v>0</v>
      </c>
      <c r="H41" s="27" t="n">
        <f aca="false">ROUNDDOWN(G41*F41,2)</f>
        <v>0</v>
      </c>
    </row>
    <row r="42" customFormat="false" ht="14.05" hidden="false" customHeight="false" outlineLevel="0" collapsed="false">
      <c r="A42" s="22" t="s">
        <v>100</v>
      </c>
      <c r="B42" s="23" t="s">
        <v>69</v>
      </c>
      <c r="C42" s="22" t="s">
        <v>22</v>
      </c>
      <c r="D42" s="22" t="s">
        <v>70</v>
      </c>
      <c r="E42" s="24" t="s">
        <v>54</v>
      </c>
      <c r="F42" s="25" t="n">
        <v>8</v>
      </c>
      <c r="G42" s="26" t="n">
        <v>0</v>
      </c>
      <c r="H42" s="27" t="n">
        <f aca="false">ROUNDDOWN(G42*F42,2)</f>
        <v>0</v>
      </c>
    </row>
    <row r="43" customFormat="false" ht="14.05" hidden="false" customHeight="false" outlineLevel="0" collapsed="false">
      <c r="A43" s="22" t="s">
        <v>101</v>
      </c>
      <c r="B43" s="23" t="s">
        <v>79</v>
      </c>
      <c r="C43" s="22" t="s">
        <v>80</v>
      </c>
      <c r="D43" s="22" t="s">
        <v>81</v>
      </c>
      <c r="E43" s="24" t="s">
        <v>58</v>
      </c>
      <c r="F43" s="25" t="n">
        <v>29</v>
      </c>
      <c r="G43" s="26" t="n">
        <v>0</v>
      </c>
      <c r="H43" s="27" t="n">
        <f aca="false">ROUNDDOWN(G43*F43,2)</f>
        <v>0</v>
      </c>
    </row>
    <row r="44" customFormat="false" ht="38.95" hidden="false" customHeight="false" outlineLevel="0" collapsed="false">
      <c r="A44" s="22" t="s">
        <v>102</v>
      </c>
      <c r="B44" s="23" t="s">
        <v>103</v>
      </c>
      <c r="C44" s="22" t="s">
        <v>30</v>
      </c>
      <c r="D44" s="22" t="s">
        <v>104</v>
      </c>
      <c r="E44" s="24" t="s">
        <v>54</v>
      </c>
      <c r="F44" s="25" t="n">
        <v>1</v>
      </c>
      <c r="G44" s="26" t="n">
        <v>0</v>
      </c>
      <c r="H44" s="27" t="n">
        <f aca="false">ROUNDDOWN(G44*F44,2)</f>
        <v>0</v>
      </c>
    </row>
    <row r="45" customFormat="false" ht="14.05" hidden="false" customHeight="false" outlineLevel="0" collapsed="false">
      <c r="A45" s="22" t="s">
        <v>105</v>
      </c>
      <c r="B45" s="23" t="s">
        <v>106</v>
      </c>
      <c r="C45" s="22" t="s">
        <v>80</v>
      </c>
      <c r="D45" s="22" t="s">
        <v>107</v>
      </c>
      <c r="E45" s="24" t="s">
        <v>54</v>
      </c>
      <c r="F45" s="25" t="n">
        <v>1</v>
      </c>
      <c r="G45" s="26" t="n">
        <v>0</v>
      </c>
      <c r="H45" s="27" t="n">
        <f aca="false">ROUNDDOWN(G45*F45,2)</f>
        <v>0</v>
      </c>
    </row>
    <row r="46" customFormat="false" ht="26.5" hidden="false" customHeight="false" outlineLevel="0" collapsed="false">
      <c r="A46" s="22" t="s">
        <v>108</v>
      </c>
      <c r="B46" s="23" t="s">
        <v>109</v>
      </c>
      <c r="C46" s="22" t="s">
        <v>30</v>
      </c>
      <c r="D46" s="22" t="s">
        <v>110</v>
      </c>
      <c r="E46" s="24" t="s">
        <v>54</v>
      </c>
      <c r="F46" s="25" t="n">
        <v>6</v>
      </c>
      <c r="G46" s="26" t="n">
        <v>0</v>
      </c>
      <c r="H46" s="27" t="n">
        <f aca="false">ROUNDDOWN(G46*F46,2)</f>
        <v>0</v>
      </c>
    </row>
    <row r="47" customFormat="false" ht="26.5" hidden="false" customHeight="false" outlineLevel="0" collapsed="false">
      <c r="A47" s="22" t="s">
        <v>111</v>
      </c>
      <c r="B47" s="23" t="s">
        <v>112</v>
      </c>
      <c r="C47" s="22" t="s">
        <v>113</v>
      </c>
      <c r="D47" s="22" t="s">
        <v>114</v>
      </c>
      <c r="E47" s="24" t="s">
        <v>115</v>
      </c>
      <c r="F47" s="25" t="n">
        <v>3</v>
      </c>
      <c r="G47" s="26" t="n">
        <v>0</v>
      </c>
      <c r="H47" s="27" t="n">
        <f aca="false">ROUNDDOWN(G47*F47,2)</f>
        <v>0</v>
      </c>
    </row>
    <row r="48" customFormat="false" ht="26.5" hidden="false" customHeight="false" outlineLevel="0" collapsed="false">
      <c r="A48" s="22" t="s">
        <v>116</v>
      </c>
      <c r="B48" s="23" t="s">
        <v>117</v>
      </c>
      <c r="C48" s="22" t="s">
        <v>113</v>
      </c>
      <c r="D48" s="22" t="s">
        <v>118</v>
      </c>
      <c r="E48" s="24" t="s">
        <v>115</v>
      </c>
      <c r="F48" s="25" t="n">
        <v>1</v>
      </c>
      <c r="G48" s="26" t="n">
        <v>0</v>
      </c>
      <c r="H48" s="27" t="n">
        <f aca="false">ROUNDDOWN(G48*F48,2)</f>
        <v>0</v>
      </c>
    </row>
    <row r="49" customFormat="false" ht="26.5" hidden="false" customHeight="false" outlineLevel="0" collapsed="false">
      <c r="A49" s="22" t="s">
        <v>119</v>
      </c>
      <c r="B49" s="23" t="s">
        <v>120</v>
      </c>
      <c r="C49" s="22" t="s">
        <v>113</v>
      </c>
      <c r="D49" s="22" t="s">
        <v>121</v>
      </c>
      <c r="E49" s="24" t="s">
        <v>115</v>
      </c>
      <c r="F49" s="25" t="n">
        <v>1</v>
      </c>
      <c r="G49" s="26" t="n">
        <v>0</v>
      </c>
      <c r="H49" s="27" t="n">
        <f aca="false">ROUNDDOWN(G49*F49,2)</f>
        <v>0</v>
      </c>
    </row>
    <row r="50" customFormat="false" ht="14.05" hidden="false" customHeight="false" outlineLevel="0" collapsed="false">
      <c r="A50" s="18" t="s">
        <v>122</v>
      </c>
      <c r="B50" s="18"/>
      <c r="C50" s="18"/>
      <c r="D50" s="18" t="s">
        <v>123</v>
      </c>
      <c r="E50" s="18"/>
      <c r="F50" s="28"/>
      <c r="G50" s="20"/>
      <c r="H50" s="21" t="n">
        <f aca="false">SUM(H51:H57)</f>
        <v>0</v>
      </c>
    </row>
    <row r="51" customFormat="false" ht="38.95" hidden="false" customHeight="false" outlineLevel="0" collapsed="false">
      <c r="A51" s="22" t="s">
        <v>124</v>
      </c>
      <c r="B51" s="23" t="s">
        <v>21</v>
      </c>
      <c r="C51" s="22" t="s">
        <v>22</v>
      </c>
      <c r="D51" s="22" t="s">
        <v>23</v>
      </c>
      <c r="E51" s="24" t="s">
        <v>24</v>
      </c>
      <c r="F51" s="25" t="n">
        <v>22.08</v>
      </c>
      <c r="G51" s="26" t="n">
        <v>0</v>
      </c>
      <c r="H51" s="27" t="n">
        <f aca="false">ROUNDDOWN(G51*F51,2)</f>
        <v>0</v>
      </c>
    </row>
    <row r="52" customFormat="false" ht="14.05" hidden="false" customHeight="false" outlineLevel="0" collapsed="false">
      <c r="A52" s="22" t="s">
        <v>125</v>
      </c>
      <c r="B52" s="23" t="s">
        <v>26</v>
      </c>
      <c r="C52" s="22" t="s">
        <v>22</v>
      </c>
      <c r="D52" s="22" t="s">
        <v>27</v>
      </c>
      <c r="E52" s="24" t="s">
        <v>24</v>
      </c>
      <c r="F52" s="25" t="n">
        <v>22.08</v>
      </c>
      <c r="G52" s="26" t="n">
        <v>0</v>
      </c>
      <c r="H52" s="27" t="n">
        <f aca="false">ROUNDDOWN(G52*F52,2)</f>
        <v>0</v>
      </c>
    </row>
    <row r="53" customFormat="false" ht="26.5" hidden="false" customHeight="false" outlineLevel="0" collapsed="false">
      <c r="A53" s="22" t="s">
        <v>126</v>
      </c>
      <c r="B53" s="23" t="s">
        <v>36</v>
      </c>
      <c r="C53" s="22" t="s">
        <v>37</v>
      </c>
      <c r="D53" s="22" t="s">
        <v>38</v>
      </c>
      <c r="E53" s="24" t="s">
        <v>24</v>
      </c>
      <c r="F53" s="25" t="n">
        <v>22.08</v>
      </c>
      <c r="G53" s="26" t="n">
        <v>0</v>
      </c>
      <c r="H53" s="27" t="n">
        <f aca="false">ROUNDDOWN(G53*F53,2)</f>
        <v>0</v>
      </c>
    </row>
    <row r="54" customFormat="false" ht="14.05" hidden="false" customHeight="false" outlineLevel="0" collapsed="false">
      <c r="A54" s="22" t="s">
        <v>127</v>
      </c>
      <c r="B54" s="23" t="s">
        <v>46</v>
      </c>
      <c r="C54" s="22" t="s">
        <v>37</v>
      </c>
      <c r="D54" s="22" t="s">
        <v>47</v>
      </c>
      <c r="E54" s="24" t="s">
        <v>24</v>
      </c>
      <c r="F54" s="25" t="n">
        <v>22.08</v>
      </c>
      <c r="G54" s="26" t="n">
        <v>0</v>
      </c>
      <c r="H54" s="27" t="n">
        <f aca="false">ROUNDDOWN(G54*F54,2)</f>
        <v>0</v>
      </c>
    </row>
    <row r="55" customFormat="false" ht="14.05" hidden="false" customHeight="false" outlineLevel="0" collapsed="false">
      <c r="A55" s="22" t="s">
        <v>128</v>
      </c>
      <c r="B55" s="23" t="s">
        <v>40</v>
      </c>
      <c r="C55" s="22" t="s">
        <v>37</v>
      </c>
      <c r="D55" s="22" t="s">
        <v>41</v>
      </c>
      <c r="E55" s="24" t="s">
        <v>24</v>
      </c>
      <c r="F55" s="25" t="n">
        <v>70</v>
      </c>
      <c r="G55" s="26" t="n">
        <v>0</v>
      </c>
      <c r="H55" s="27" t="n">
        <f aca="false">ROUNDDOWN(G55*F55,2)</f>
        <v>0</v>
      </c>
    </row>
    <row r="56" customFormat="false" ht="51.4" hidden="false" customHeight="false" outlineLevel="0" collapsed="false">
      <c r="A56" s="22" t="s">
        <v>129</v>
      </c>
      <c r="B56" s="23" t="s">
        <v>43</v>
      </c>
      <c r="C56" s="22" t="s">
        <v>30</v>
      </c>
      <c r="D56" s="22" t="s">
        <v>44</v>
      </c>
      <c r="E56" s="24" t="s">
        <v>24</v>
      </c>
      <c r="F56" s="25" t="n">
        <v>70</v>
      </c>
      <c r="G56" s="26" t="n">
        <v>0</v>
      </c>
      <c r="H56" s="27" t="n">
        <f aca="false">ROUNDDOWN(G56*F56,2)</f>
        <v>0</v>
      </c>
    </row>
    <row r="57" customFormat="false" ht="38.95" hidden="false" customHeight="false" outlineLevel="0" collapsed="false">
      <c r="A57" s="22" t="s">
        <v>130</v>
      </c>
      <c r="B57" s="23" t="s">
        <v>49</v>
      </c>
      <c r="C57" s="22" t="s">
        <v>30</v>
      </c>
      <c r="D57" s="22" t="s">
        <v>50</v>
      </c>
      <c r="E57" s="24" t="s">
        <v>24</v>
      </c>
      <c r="F57" s="25" t="n">
        <v>70</v>
      </c>
      <c r="G57" s="26" t="n">
        <v>0</v>
      </c>
      <c r="H57" s="27" t="n">
        <f aca="false">ROUNDDOWN(G57*F57,2)</f>
        <v>0</v>
      </c>
    </row>
    <row r="58" customFormat="false" ht="14.05" hidden="false" customHeight="false" outlineLevel="0" collapsed="false">
      <c r="A58" s="18" t="s">
        <v>131</v>
      </c>
      <c r="B58" s="18"/>
      <c r="C58" s="18"/>
      <c r="D58" s="18" t="s">
        <v>132</v>
      </c>
      <c r="E58" s="18"/>
      <c r="F58" s="28"/>
      <c r="G58" s="20"/>
      <c r="H58" s="21" t="n">
        <f aca="false">SUM(H59:H72)</f>
        <v>0</v>
      </c>
    </row>
    <row r="59" customFormat="false" ht="38.95" hidden="false" customHeight="false" outlineLevel="0" collapsed="false">
      <c r="A59" s="22" t="s">
        <v>133</v>
      </c>
      <c r="B59" s="23" t="s">
        <v>21</v>
      </c>
      <c r="C59" s="22" t="s">
        <v>22</v>
      </c>
      <c r="D59" s="22" t="s">
        <v>23</v>
      </c>
      <c r="E59" s="24" t="s">
        <v>24</v>
      </c>
      <c r="F59" s="25" t="n">
        <v>154.71</v>
      </c>
      <c r="G59" s="26" t="n">
        <v>0</v>
      </c>
      <c r="H59" s="27" t="n">
        <f aca="false">ROUNDDOWN(G59*F59,2)</f>
        <v>0</v>
      </c>
    </row>
    <row r="60" customFormat="false" ht="14.05" hidden="false" customHeight="false" outlineLevel="0" collapsed="false">
      <c r="A60" s="22" t="s">
        <v>134</v>
      </c>
      <c r="B60" s="23" t="s">
        <v>26</v>
      </c>
      <c r="C60" s="22" t="s">
        <v>22</v>
      </c>
      <c r="D60" s="22" t="s">
        <v>27</v>
      </c>
      <c r="E60" s="24" t="s">
        <v>24</v>
      </c>
      <c r="F60" s="25" t="n">
        <v>10</v>
      </c>
      <c r="G60" s="26" t="n">
        <v>0</v>
      </c>
      <c r="H60" s="27" t="n">
        <f aca="false">ROUNDDOWN(G60*F60,2)</f>
        <v>0</v>
      </c>
    </row>
    <row r="61" customFormat="false" ht="26.5" hidden="false" customHeight="false" outlineLevel="0" collapsed="false">
      <c r="A61" s="22" t="s">
        <v>135</v>
      </c>
      <c r="B61" s="23" t="s">
        <v>36</v>
      </c>
      <c r="C61" s="22" t="s">
        <v>37</v>
      </c>
      <c r="D61" s="22" t="s">
        <v>38</v>
      </c>
      <c r="E61" s="24" t="s">
        <v>24</v>
      </c>
      <c r="F61" s="25" t="n">
        <v>10</v>
      </c>
      <c r="G61" s="26" t="n">
        <v>0</v>
      </c>
      <c r="H61" s="27" t="n">
        <f aca="false">ROUNDDOWN(G61*F61,2)</f>
        <v>0</v>
      </c>
    </row>
    <row r="62" customFormat="false" ht="14.05" hidden="false" customHeight="false" outlineLevel="0" collapsed="false">
      <c r="A62" s="22" t="s">
        <v>136</v>
      </c>
      <c r="B62" s="23" t="s">
        <v>40</v>
      </c>
      <c r="C62" s="22" t="s">
        <v>37</v>
      </c>
      <c r="D62" s="22" t="s">
        <v>41</v>
      </c>
      <c r="E62" s="24" t="s">
        <v>24</v>
      </c>
      <c r="F62" s="25" t="n">
        <v>46.8</v>
      </c>
      <c r="G62" s="26" t="n">
        <v>0</v>
      </c>
      <c r="H62" s="27" t="n">
        <f aca="false">ROUNDDOWN(G62*F62,2)</f>
        <v>0</v>
      </c>
    </row>
    <row r="63" customFormat="false" ht="14.05" hidden="false" customHeight="false" outlineLevel="0" collapsed="false">
      <c r="A63" s="22" t="s">
        <v>137</v>
      </c>
      <c r="B63" s="23" t="s">
        <v>46</v>
      </c>
      <c r="C63" s="22" t="s">
        <v>37</v>
      </c>
      <c r="D63" s="22" t="s">
        <v>47</v>
      </c>
      <c r="E63" s="24" t="s">
        <v>24</v>
      </c>
      <c r="F63" s="25" t="n">
        <v>10</v>
      </c>
      <c r="G63" s="26" t="n">
        <v>0</v>
      </c>
      <c r="H63" s="27" t="n">
        <f aca="false">ROUNDDOWN(G63*F63,2)</f>
        <v>0</v>
      </c>
    </row>
    <row r="64" customFormat="false" ht="51.4" hidden="false" customHeight="false" outlineLevel="0" collapsed="false">
      <c r="A64" s="22" t="s">
        <v>138</v>
      </c>
      <c r="B64" s="23" t="s">
        <v>43</v>
      </c>
      <c r="C64" s="22" t="s">
        <v>30</v>
      </c>
      <c r="D64" s="22" t="s">
        <v>44</v>
      </c>
      <c r="E64" s="24" t="s">
        <v>24</v>
      </c>
      <c r="F64" s="25" t="n">
        <v>46.8</v>
      </c>
      <c r="G64" s="26" t="n">
        <v>0</v>
      </c>
      <c r="H64" s="27" t="n">
        <f aca="false">ROUNDDOWN(G64*F64,2)</f>
        <v>0</v>
      </c>
    </row>
    <row r="65" customFormat="false" ht="38.95" hidden="false" customHeight="false" outlineLevel="0" collapsed="false">
      <c r="A65" s="22" t="s">
        <v>139</v>
      </c>
      <c r="B65" s="23" t="s">
        <v>49</v>
      </c>
      <c r="C65" s="22" t="s">
        <v>30</v>
      </c>
      <c r="D65" s="22" t="s">
        <v>50</v>
      </c>
      <c r="E65" s="24" t="s">
        <v>24</v>
      </c>
      <c r="F65" s="25" t="n">
        <v>46.8</v>
      </c>
      <c r="G65" s="26" t="n">
        <v>0</v>
      </c>
      <c r="H65" s="27" t="n">
        <f aca="false">ROUNDDOWN(G65*F65,2)</f>
        <v>0</v>
      </c>
    </row>
    <row r="66" customFormat="false" ht="14.05" hidden="false" customHeight="false" outlineLevel="0" collapsed="false">
      <c r="A66" s="22" t="s">
        <v>140</v>
      </c>
      <c r="B66" s="23" t="s">
        <v>60</v>
      </c>
      <c r="C66" s="22" t="s">
        <v>22</v>
      </c>
      <c r="D66" s="22" t="s">
        <v>61</v>
      </c>
      <c r="E66" s="24" t="s">
        <v>58</v>
      </c>
      <c r="F66" s="25" t="n">
        <v>16</v>
      </c>
      <c r="G66" s="26" t="n">
        <v>0</v>
      </c>
      <c r="H66" s="27" t="n">
        <f aca="false">ROUNDDOWN(G66*F66,2)</f>
        <v>0</v>
      </c>
    </row>
    <row r="67" customFormat="false" ht="26.5" hidden="false" customHeight="false" outlineLevel="0" collapsed="false">
      <c r="A67" s="22" t="s">
        <v>141</v>
      </c>
      <c r="B67" s="23" t="s">
        <v>72</v>
      </c>
      <c r="C67" s="22" t="s">
        <v>22</v>
      </c>
      <c r="D67" s="22" t="s">
        <v>73</v>
      </c>
      <c r="E67" s="24" t="s">
        <v>58</v>
      </c>
      <c r="F67" s="25" t="n">
        <v>6</v>
      </c>
      <c r="G67" s="26" t="n">
        <v>0</v>
      </c>
      <c r="H67" s="27" t="n">
        <f aca="false">ROUNDDOWN(G67*F67,2)</f>
        <v>0</v>
      </c>
    </row>
    <row r="68" customFormat="false" ht="14.05" hidden="false" customHeight="false" outlineLevel="0" collapsed="false">
      <c r="A68" s="22" t="s">
        <v>142</v>
      </c>
      <c r="B68" s="23" t="s">
        <v>75</v>
      </c>
      <c r="C68" s="22" t="s">
        <v>76</v>
      </c>
      <c r="D68" s="22" t="s">
        <v>77</v>
      </c>
      <c r="E68" s="24" t="s">
        <v>54</v>
      </c>
      <c r="F68" s="25" t="n">
        <v>1</v>
      </c>
      <c r="G68" s="26" t="n">
        <v>0</v>
      </c>
      <c r="H68" s="27" t="n">
        <f aca="false">ROUNDDOWN(G68*F68,2)</f>
        <v>0</v>
      </c>
    </row>
    <row r="69" customFormat="false" ht="14.05" hidden="false" customHeight="false" outlineLevel="0" collapsed="false">
      <c r="A69" s="22" t="s">
        <v>143</v>
      </c>
      <c r="B69" s="23" t="s">
        <v>63</v>
      </c>
      <c r="C69" s="22" t="s">
        <v>37</v>
      </c>
      <c r="D69" s="22" t="s">
        <v>64</v>
      </c>
      <c r="E69" s="24" t="s">
        <v>54</v>
      </c>
      <c r="F69" s="25" t="n">
        <v>1</v>
      </c>
      <c r="G69" s="26" t="n">
        <v>0</v>
      </c>
      <c r="H69" s="27" t="n">
        <f aca="false">ROUNDDOWN(G69*F69,2)</f>
        <v>0</v>
      </c>
    </row>
    <row r="70" customFormat="false" ht="14.05" hidden="false" customHeight="false" outlineLevel="0" collapsed="false">
      <c r="A70" s="22" t="s">
        <v>144</v>
      </c>
      <c r="B70" s="23" t="s">
        <v>66</v>
      </c>
      <c r="C70" s="22" t="s">
        <v>37</v>
      </c>
      <c r="D70" s="22" t="s">
        <v>67</v>
      </c>
      <c r="E70" s="24" t="s">
        <v>54</v>
      </c>
      <c r="F70" s="25" t="n">
        <v>1</v>
      </c>
      <c r="G70" s="26" t="n">
        <v>0</v>
      </c>
      <c r="H70" s="27" t="n">
        <f aca="false">ROUNDDOWN(G70*F70,2)</f>
        <v>0</v>
      </c>
    </row>
    <row r="71" customFormat="false" ht="26.5" hidden="false" customHeight="false" outlineLevel="0" collapsed="false">
      <c r="A71" s="22" t="s">
        <v>145</v>
      </c>
      <c r="B71" s="23" t="s">
        <v>98</v>
      </c>
      <c r="C71" s="22" t="s">
        <v>22</v>
      </c>
      <c r="D71" s="22" t="s">
        <v>99</v>
      </c>
      <c r="E71" s="24" t="s">
        <v>54</v>
      </c>
      <c r="F71" s="25" t="n">
        <v>2</v>
      </c>
      <c r="G71" s="26" t="n">
        <v>0</v>
      </c>
      <c r="H71" s="27" t="n">
        <f aca="false">ROUNDDOWN(G71*F71,2)</f>
        <v>0</v>
      </c>
    </row>
    <row r="72" customFormat="false" ht="14.05" hidden="false" customHeight="false" outlineLevel="0" collapsed="false">
      <c r="A72" s="22" t="s">
        <v>146</v>
      </c>
      <c r="B72" s="23" t="s">
        <v>69</v>
      </c>
      <c r="C72" s="22" t="s">
        <v>22</v>
      </c>
      <c r="D72" s="22" t="s">
        <v>70</v>
      </c>
      <c r="E72" s="24" t="s">
        <v>54</v>
      </c>
      <c r="F72" s="25" t="n">
        <v>4</v>
      </c>
      <c r="G72" s="26" t="n">
        <v>0</v>
      </c>
      <c r="H72" s="27" t="n">
        <f aca="false">ROUNDDOWN(G72*F72,2)</f>
        <v>0</v>
      </c>
    </row>
    <row r="73" customFormat="false" ht="14.05" hidden="false" customHeight="false" outlineLevel="0" collapsed="false">
      <c r="A73" s="18" t="s">
        <v>147</v>
      </c>
      <c r="B73" s="18"/>
      <c r="C73" s="18"/>
      <c r="D73" s="18" t="s">
        <v>148</v>
      </c>
      <c r="E73" s="18"/>
      <c r="F73" s="28"/>
      <c r="G73" s="20"/>
      <c r="H73" s="21" t="n">
        <f aca="false">SUM(H74:H76)</f>
        <v>0</v>
      </c>
    </row>
    <row r="74" customFormat="false" ht="14.05" hidden="false" customHeight="false" outlineLevel="0" collapsed="false">
      <c r="A74" s="22" t="s">
        <v>149</v>
      </c>
      <c r="B74" s="23" t="s">
        <v>150</v>
      </c>
      <c r="C74" s="22" t="s">
        <v>80</v>
      </c>
      <c r="D74" s="22" t="s">
        <v>151</v>
      </c>
      <c r="E74" s="24" t="s">
        <v>54</v>
      </c>
      <c r="F74" s="25" t="n">
        <v>1</v>
      </c>
      <c r="G74" s="26" t="n">
        <v>0</v>
      </c>
      <c r="H74" s="27" t="n">
        <f aca="false">ROUNDDOWN(G74*F74,2)</f>
        <v>0</v>
      </c>
    </row>
    <row r="75" customFormat="false" ht="38.95" hidden="false" customHeight="false" outlineLevel="0" collapsed="false">
      <c r="A75" s="22" t="s">
        <v>152</v>
      </c>
      <c r="B75" s="23" t="s">
        <v>21</v>
      </c>
      <c r="C75" s="22" t="s">
        <v>22</v>
      </c>
      <c r="D75" s="22" t="s">
        <v>23</v>
      </c>
      <c r="E75" s="24" t="s">
        <v>24</v>
      </c>
      <c r="F75" s="25" t="n">
        <v>9.54</v>
      </c>
      <c r="G75" s="26" t="n">
        <v>0</v>
      </c>
      <c r="H75" s="27" t="n">
        <f aca="false">ROUNDDOWN(G75*F75,2)</f>
        <v>0</v>
      </c>
    </row>
    <row r="76" customFormat="false" ht="14.05" hidden="false" customHeight="false" outlineLevel="0" collapsed="false">
      <c r="A76" s="22" t="s">
        <v>153</v>
      </c>
      <c r="B76" s="23" t="s">
        <v>79</v>
      </c>
      <c r="C76" s="22" t="s">
        <v>80</v>
      </c>
      <c r="D76" s="22" t="s">
        <v>81</v>
      </c>
      <c r="E76" s="24" t="s">
        <v>58</v>
      </c>
      <c r="F76" s="25" t="n">
        <v>20</v>
      </c>
      <c r="G76" s="26" t="n">
        <v>0</v>
      </c>
      <c r="H76" s="27" t="n">
        <f aca="false">ROUNDDOWN(G76*F76,2)</f>
        <v>0</v>
      </c>
    </row>
    <row r="77" customFormat="false" ht="14.05" hidden="false" customHeight="false" outlineLevel="0" collapsed="false">
      <c r="A77" s="18" t="s">
        <v>154</v>
      </c>
      <c r="B77" s="18"/>
      <c r="C77" s="18"/>
      <c r="D77" s="18" t="s">
        <v>155</v>
      </c>
      <c r="E77" s="18"/>
      <c r="F77" s="28"/>
      <c r="G77" s="20"/>
      <c r="H77" s="21" t="n">
        <f aca="false">SUM(H78:H80)</f>
        <v>0</v>
      </c>
    </row>
    <row r="78" customFormat="false" ht="14.05" hidden="false" customHeight="false" outlineLevel="0" collapsed="false">
      <c r="A78" s="22" t="s">
        <v>156</v>
      </c>
      <c r="B78" s="23" t="s">
        <v>150</v>
      </c>
      <c r="C78" s="22" t="s">
        <v>80</v>
      </c>
      <c r="D78" s="22" t="s">
        <v>151</v>
      </c>
      <c r="E78" s="24" t="s">
        <v>54</v>
      </c>
      <c r="F78" s="25" t="n">
        <v>1</v>
      </c>
      <c r="G78" s="26" t="n">
        <v>0</v>
      </c>
      <c r="H78" s="27" t="n">
        <f aca="false">ROUNDDOWN(G78*F78,2)</f>
        <v>0</v>
      </c>
    </row>
    <row r="79" customFormat="false" ht="38.95" hidden="false" customHeight="false" outlineLevel="0" collapsed="false">
      <c r="A79" s="22" t="s">
        <v>157</v>
      </c>
      <c r="B79" s="23" t="s">
        <v>21</v>
      </c>
      <c r="C79" s="22" t="s">
        <v>22</v>
      </c>
      <c r="D79" s="22" t="s">
        <v>23</v>
      </c>
      <c r="E79" s="24" t="s">
        <v>24</v>
      </c>
      <c r="F79" s="25" t="n">
        <v>37.18</v>
      </c>
      <c r="G79" s="26" t="n">
        <v>0</v>
      </c>
      <c r="H79" s="27" t="n">
        <f aca="false">ROUNDDOWN(G79*F79,2)</f>
        <v>0</v>
      </c>
    </row>
    <row r="80" customFormat="false" ht="26.5" hidden="false" customHeight="false" outlineLevel="0" collapsed="false">
      <c r="A80" s="22" t="s">
        <v>158</v>
      </c>
      <c r="B80" s="23" t="s">
        <v>159</v>
      </c>
      <c r="C80" s="22" t="s">
        <v>22</v>
      </c>
      <c r="D80" s="22" t="s">
        <v>160</v>
      </c>
      <c r="E80" s="24" t="s">
        <v>58</v>
      </c>
      <c r="F80" s="25" t="n">
        <v>15</v>
      </c>
      <c r="G80" s="26" t="n">
        <v>0</v>
      </c>
      <c r="H80" s="27" t="n">
        <f aca="false">ROUNDDOWN(G80*F80,2)</f>
        <v>0</v>
      </c>
    </row>
    <row r="81" customFormat="false" ht="14.05" hidden="false" customHeight="false" outlineLevel="0" collapsed="false">
      <c r="A81" s="18" t="s">
        <v>161</v>
      </c>
      <c r="B81" s="18"/>
      <c r="C81" s="18"/>
      <c r="D81" s="18" t="s">
        <v>162</v>
      </c>
      <c r="E81" s="18"/>
      <c r="F81" s="28"/>
      <c r="G81" s="20"/>
      <c r="H81" s="21" t="n">
        <f aca="false">SUM(H82:H93)</f>
        <v>0</v>
      </c>
    </row>
    <row r="82" customFormat="false" ht="14.05" hidden="false" customHeight="false" outlineLevel="0" collapsed="false">
      <c r="A82" s="22" t="s">
        <v>163</v>
      </c>
      <c r="B82" s="23" t="s">
        <v>26</v>
      </c>
      <c r="C82" s="22" t="s">
        <v>22</v>
      </c>
      <c r="D82" s="22" t="s">
        <v>27</v>
      </c>
      <c r="E82" s="24" t="s">
        <v>24</v>
      </c>
      <c r="F82" s="25" t="n">
        <v>2</v>
      </c>
      <c r="G82" s="26" t="n">
        <v>0</v>
      </c>
      <c r="H82" s="27" t="n">
        <f aca="false">ROUNDDOWN(G82*F82,2)</f>
        <v>0</v>
      </c>
    </row>
    <row r="83" customFormat="false" ht="26.5" hidden="false" customHeight="false" outlineLevel="0" collapsed="false">
      <c r="A83" s="22" t="s">
        <v>164</v>
      </c>
      <c r="B83" s="23" t="s">
        <v>29</v>
      </c>
      <c r="C83" s="22" t="s">
        <v>30</v>
      </c>
      <c r="D83" s="22" t="s">
        <v>31</v>
      </c>
      <c r="E83" s="24" t="s">
        <v>24</v>
      </c>
      <c r="F83" s="25" t="n">
        <v>4.8</v>
      </c>
      <c r="G83" s="26" t="n">
        <v>0</v>
      </c>
      <c r="H83" s="27" t="n">
        <f aca="false">ROUNDDOWN(G83*F83,2)</f>
        <v>0</v>
      </c>
    </row>
    <row r="84" customFormat="false" ht="26.5" hidden="false" customHeight="false" outlineLevel="0" collapsed="false">
      <c r="A84" s="22" t="s">
        <v>165</v>
      </c>
      <c r="B84" s="23" t="s">
        <v>166</v>
      </c>
      <c r="C84" s="22" t="s">
        <v>30</v>
      </c>
      <c r="D84" s="22" t="s">
        <v>167</v>
      </c>
      <c r="E84" s="24" t="s">
        <v>24</v>
      </c>
      <c r="F84" s="25" t="n">
        <v>55.87</v>
      </c>
      <c r="G84" s="26" t="n">
        <v>0</v>
      </c>
      <c r="H84" s="27" t="n">
        <f aca="false">ROUNDDOWN(G84*F84,2)</f>
        <v>0</v>
      </c>
    </row>
    <row r="85" customFormat="false" ht="14.05" hidden="false" customHeight="false" outlineLevel="0" collapsed="false">
      <c r="A85" s="22" t="s">
        <v>168</v>
      </c>
      <c r="B85" s="23" t="s">
        <v>169</v>
      </c>
      <c r="C85" s="22" t="s">
        <v>22</v>
      </c>
      <c r="D85" s="22" t="s">
        <v>170</v>
      </c>
      <c r="E85" s="24" t="s">
        <v>24</v>
      </c>
      <c r="F85" s="25" t="n">
        <v>1.68</v>
      </c>
      <c r="G85" s="26" t="n">
        <v>0</v>
      </c>
      <c r="H85" s="27" t="n">
        <f aca="false">ROUNDDOWN(G85*F85,2)</f>
        <v>0</v>
      </c>
    </row>
    <row r="86" customFormat="false" ht="14.05" hidden="false" customHeight="false" outlineLevel="0" collapsed="false">
      <c r="A86" s="22" t="s">
        <v>171</v>
      </c>
      <c r="B86" s="23" t="s">
        <v>56</v>
      </c>
      <c r="C86" s="22" t="s">
        <v>37</v>
      </c>
      <c r="D86" s="22" t="s">
        <v>57</v>
      </c>
      <c r="E86" s="24" t="s">
        <v>58</v>
      </c>
      <c r="F86" s="25" t="n">
        <v>85.5</v>
      </c>
      <c r="G86" s="26" t="n">
        <v>0</v>
      </c>
      <c r="H86" s="27" t="n">
        <f aca="false">ROUNDDOWN(G86*F86,2)</f>
        <v>0</v>
      </c>
    </row>
    <row r="87" customFormat="false" ht="14.05" hidden="false" customHeight="false" outlineLevel="0" collapsed="false">
      <c r="A87" s="22" t="s">
        <v>172</v>
      </c>
      <c r="B87" s="23" t="s">
        <v>60</v>
      </c>
      <c r="C87" s="22" t="s">
        <v>22</v>
      </c>
      <c r="D87" s="22" t="s">
        <v>61</v>
      </c>
      <c r="E87" s="24" t="s">
        <v>58</v>
      </c>
      <c r="F87" s="25" t="n">
        <v>32</v>
      </c>
      <c r="G87" s="26" t="n">
        <v>0</v>
      </c>
      <c r="H87" s="27" t="n">
        <f aca="false">ROUNDDOWN(G87*F87,2)</f>
        <v>0</v>
      </c>
    </row>
    <row r="88" customFormat="false" ht="26.5" hidden="false" customHeight="false" outlineLevel="0" collapsed="false">
      <c r="A88" s="22" t="s">
        <v>173</v>
      </c>
      <c r="B88" s="23" t="s">
        <v>72</v>
      </c>
      <c r="C88" s="22" t="s">
        <v>22</v>
      </c>
      <c r="D88" s="22" t="s">
        <v>73</v>
      </c>
      <c r="E88" s="24" t="s">
        <v>58</v>
      </c>
      <c r="F88" s="25" t="n">
        <v>33</v>
      </c>
      <c r="G88" s="26" t="n">
        <v>0</v>
      </c>
      <c r="H88" s="27" t="n">
        <f aca="false">ROUNDDOWN(G88*F88,2)</f>
        <v>0</v>
      </c>
    </row>
    <row r="89" customFormat="false" ht="14.05" hidden="false" customHeight="false" outlineLevel="0" collapsed="false">
      <c r="A89" s="22" t="s">
        <v>174</v>
      </c>
      <c r="B89" s="23" t="s">
        <v>75</v>
      </c>
      <c r="C89" s="22" t="s">
        <v>76</v>
      </c>
      <c r="D89" s="22" t="s">
        <v>77</v>
      </c>
      <c r="E89" s="24" t="s">
        <v>54</v>
      </c>
      <c r="F89" s="25" t="n">
        <v>8</v>
      </c>
      <c r="G89" s="26"/>
      <c r="H89" s="27" t="n">
        <f aca="false">ROUNDDOWN(G89*F89,2)</f>
        <v>0</v>
      </c>
    </row>
    <row r="90" customFormat="false" ht="14.05" hidden="false" customHeight="false" outlineLevel="0" collapsed="false">
      <c r="A90" s="22" t="s">
        <v>175</v>
      </c>
      <c r="B90" s="23" t="s">
        <v>63</v>
      </c>
      <c r="C90" s="22" t="s">
        <v>37</v>
      </c>
      <c r="D90" s="22" t="s">
        <v>64</v>
      </c>
      <c r="E90" s="24" t="s">
        <v>54</v>
      </c>
      <c r="F90" s="25" t="n">
        <v>8</v>
      </c>
      <c r="G90" s="26" t="n">
        <v>0</v>
      </c>
      <c r="H90" s="27" t="n">
        <f aca="false">ROUNDDOWN(G90*F90,2)</f>
        <v>0</v>
      </c>
    </row>
    <row r="91" customFormat="false" ht="14.05" hidden="false" customHeight="false" outlineLevel="0" collapsed="false">
      <c r="A91" s="22" t="s">
        <v>176</v>
      </c>
      <c r="B91" s="23" t="s">
        <v>66</v>
      </c>
      <c r="C91" s="22" t="s">
        <v>37</v>
      </c>
      <c r="D91" s="22" t="s">
        <v>67</v>
      </c>
      <c r="E91" s="24" t="s">
        <v>54</v>
      </c>
      <c r="F91" s="25" t="n">
        <v>2</v>
      </c>
      <c r="G91" s="26" t="n">
        <v>0</v>
      </c>
      <c r="H91" s="27" t="n">
        <f aca="false">ROUNDDOWN(G91*F91,2)</f>
        <v>0</v>
      </c>
    </row>
    <row r="92" customFormat="false" ht="26.5" hidden="false" customHeight="false" outlineLevel="0" collapsed="false">
      <c r="A92" s="22" t="s">
        <v>177</v>
      </c>
      <c r="B92" s="23" t="s">
        <v>98</v>
      </c>
      <c r="C92" s="22" t="s">
        <v>22</v>
      </c>
      <c r="D92" s="22" t="s">
        <v>99</v>
      </c>
      <c r="E92" s="24" t="s">
        <v>54</v>
      </c>
      <c r="F92" s="25" t="n">
        <v>6</v>
      </c>
      <c r="G92" s="26" t="n">
        <v>0</v>
      </c>
      <c r="H92" s="27" t="n">
        <f aca="false">ROUNDDOWN(G92*F92,2)</f>
        <v>0</v>
      </c>
    </row>
    <row r="93" customFormat="false" ht="14.05" hidden="false" customHeight="false" outlineLevel="0" collapsed="false">
      <c r="A93" s="22" t="s">
        <v>178</v>
      </c>
      <c r="B93" s="23" t="s">
        <v>69</v>
      </c>
      <c r="C93" s="22" t="s">
        <v>22</v>
      </c>
      <c r="D93" s="22" t="s">
        <v>70</v>
      </c>
      <c r="E93" s="24" t="s">
        <v>54</v>
      </c>
      <c r="F93" s="25" t="n">
        <v>12</v>
      </c>
      <c r="G93" s="26" t="n">
        <v>0</v>
      </c>
      <c r="H93" s="27" t="n">
        <f aca="false">ROUNDDOWN(G93*F93,2)</f>
        <v>0</v>
      </c>
    </row>
    <row r="94" customFormat="false" ht="14.05" hidden="false" customHeight="false" outlineLevel="0" collapsed="false">
      <c r="A94" s="18" t="s">
        <v>179</v>
      </c>
      <c r="B94" s="18"/>
      <c r="C94" s="18"/>
      <c r="D94" s="18" t="s">
        <v>180</v>
      </c>
      <c r="E94" s="18"/>
      <c r="F94" s="28"/>
      <c r="G94" s="20"/>
      <c r="H94" s="21" t="n">
        <f aca="false">SUM(H95:H105)</f>
        <v>0</v>
      </c>
    </row>
    <row r="95" customFormat="false" ht="26.5" hidden="false" customHeight="false" outlineLevel="0" collapsed="false">
      <c r="A95" s="22" t="s">
        <v>181</v>
      </c>
      <c r="B95" s="23" t="s">
        <v>166</v>
      </c>
      <c r="C95" s="22" t="s">
        <v>30</v>
      </c>
      <c r="D95" s="22" t="s">
        <v>167</v>
      </c>
      <c r="E95" s="24" t="s">
        <v>24</v>
      </c>
      <c r="F95" s="25" t="n">
        <v>11.82</v>
      </c>
      <c r="G95" s="26" t="n">
        <v>0</v>
      </c>
      <c r="H95" s="27" t="n">
        <f aca="false">ROUNDDOWN(G95*F95,2)</f>
        <v>0</v>
      </c>
    </row>
    <row r="96" customFormat="false" ht="26.5" hidden="false" customHeight="false" outlineLevel="0" collapsed="false">
      <c r="A96" s="22" t="s">
        <v>182</v>
      </c>
      <c r="B96" s="23" t="s">
        <v>29</v>
      </c>
      <c r="C96" s="22" t="s">
        <v>30</v>
      </c>
      <c r="D96" s="22" t="s">
        <v>31</v>
      </c>
      <c r="E96" s="24" t="s">
        <v>24</v>
      </c>
      <c r="F96" s="25" t="n">
        <v>1.2</v>
      </c>
      <c r="G96" s="26" t="n">
        <v>0</v>
      </c>
      <c r="H96" s="27" t="n">
        <f aca="false">ROUNDDOWN(G96*F96,2)</f>
        <v>0</v>
      </c>
    </row>
    <row r="97" customFormat="false" ht="14.05" hidden="false" customHeight="false" outlineLevel="0" collapsed="false">
      <c r="A97" s="22" t="s">
        <v>183</v>
      </c>
      <c r="B97" s="23" t="s">
        <v>169</v>
      </c>
      <c r="C97" s="22" t="s">
        <v>22</v>
      </c>
      <c r="D97" s="22" t="s">
        <v>170</v>
      </c>
      <c r="E97" s="24" t="s">
        <v>24</v>
      </c>
      <c r="F97" s="25" t="n">
        <v>1.68</v>
      </c>
      <c r="G97" s="26" t="n">
        <v>0</v>
      </c>
      <c r="H97" s="27" t="n">
        <f aca="false">ROUNDDOWN(G97*F97,2)</f>
        <v>0</v>
      </c>
    </row>
    <row r="98" customFormat="false" ht="14.05" hidden="false" customHeight="false" outlineLevel="0" collapsed="false">
      <c r="A98" s="22" t="s">
        <v>184</v>
      </c>
      <c r="B98" s="23" t="s">
        <v>56</v>
      </c>
      <c r="C98" s="22" t="s">
        <v>37</v>
      </c>
      <c r="D98" s="22" t="s">
        <v>57</v>
      </c>
      <c r="E98" s="24" t="s">
        <v>58</v>
      </c>
      <c r="F98" s="25" t="n">
        <v>8</v>
      </c>
      <c r="G98" s="26" t="n">
        <v>0</v>
      </c>
      <c r="H98" s="27" t="n">
        <f aca="false">ROUNDDOWN(G98*F98,2)</f>
        <v>0</v>
      </c>
    </row>
    <row r="99" customFormat="false" ht="14.05" hidden="false" customHeight="false" outlineLevel="0" collapsed="false">
      <c r="A99" s="22" t="s">
        <v>185</v>
      </c>
      <c r="B99" s="23" t="s">
        <v>60</v>
      </c>
      <c r="C99" s="22" t="s">
        <v>22</v>
      </c>
      <c r="D99" s="22" t="s">
        <v>61</v>
      </c>
      <c r="E99" s="24" t="s">
        <v>58</v>
      </c>
      <c r="F99" s="25" t="n">
        <v>2</v>
      </c>
      <c r="G99" s="26" t="n">
        <v>0</v>
      </c>
      <c r="H99" s="27" t="n">
        <f aca="false">ROUNDDOWN(G99*F99,2)</f>
        <v>0</v>
      </c>
    </row>
    <row r="100" customFormat="false" ht="26.5" hidden="false" customHeight="false" outlineLevel="0" collapsed="false">
      <c r="A100" s="22" t="s">
        <v>186</v>
      </c>
      <c r="B100" s="23" t="s">
        <v>72</v>
      </c>
      <c r="C100" s="22" t="s">
        <v>22</v>
      </c>
      <c r="D100" s="22" t="s">
        <v>73</v>
      </c>
      <c r="E100" s="24" t="s">
        <v>58</v>
      </c>
      <c r="F100" s="25" t="n">
        <v>6</v>
      </c>
      <c r="G100" s="26" t="n">
        <v>0</v>
      </c>
      <c r="H100" s="27" t="n">
        <f aca="false">ROUNDDOWN(G100*F100,2)</f>
        <v>0</v>
      </c>
    </row>
    <row r="101" customFormat="false" ht="14.05" hidden="false" customHeight="false" outlineLevel="0" collapsed="false">
      <c r="A101" s="22" t="s">
        <v>187</v>
      </c>
      <c r="B101" s="23" t="s">
        <v>75</v>
      </c>
      <c r="C101" s="22" t="s">
        <v>76</v>
      </c>
      <c r="D101" s="22" t="s">
        <v>77</v>
      </c>
      <c r="E101" s="24" t="s">
        <v>54</v>
      </c>
      <c r="F101" s="25" t="n">
        <v>1</v>
      </c>
      <c r="G101" s="26" t="n">
        <v>0</v>
      </c>
      <c r="H101" s="27" t="n">
        <f aca="false">ROUNDDOWN(G101*F101,2)</f>
        <v>0</v>
      </c>
    </row>
    <row r="102" customFormat="false" ht="14.05" hidden="false" customHeight="false" outlineLevel="0" collapsed="false">
      <c r="A102" s="22" t="s">
        <v>188</v>
      </c>
      <c r="B102" s="23" t="s">
        <v>63</v>
      </c>
      <c r="C102" s="22" t="s">
        <v>37</v>
      </c>
      <c r="D102" s="22" t="s">
        <v>64</v>
      </c>
      <c r="E102" s="24" t="s">
        <v>54</v>
      </c>
      <c r="F102" s="25" t="n">
        <v>1</v>
      </c>
      <c r="G102" s="26" t="n">
        <v>0</v>
      </c>
      <c r="H102" s="27" t="n">
        <f aca="false">ROUNDDOWN(G102*F102,2)</f>
        <v>0</v>
      </c>
    </row>
    <row r="103" customFormat="false" ht="14.05" hidden="false" customHeight="false" outlineLevel="0" collapsed="false">
      <c r="A103" s="22" t="s">
        <v>189</v>
      </c>
      <c r="B103" s="23" t="s">
        <v>66</v>
      </c>
      <c r="C103" s="22" t="s">
        <v>37</v>
      </c>
      <c r="D103" s="22" t="s">
        <v>67</v>
      </c>
      <c r="E103" s="24" t="s">
        <v>54</v>
      </c>
      <c r="F103" s="25" t="n">
        <v>1</v>
      </c>
      <c r="G103" s="26" t="n">
        <v>0</v>
      </c>
      <c r="H103" s="27" t="n">
        <f aca="false">ROUNDDOWN(G103*F103,2)</f>
        <v>0</v>
      </c>
    </row>
    <row r="104" customFormat="false" ht="26.5" hidden="false" customHeight="false" outlineLevel="0" collapsed="false">
      <c r="A104" s="22" t="s">
        <v>190</v>
      </c>
      <c r="B104" s="23" t="s">
        <v>98</v>
      </c>
      <c r="C104" s="22" t="s">
        <v>22</v>
      </c>
      <c r="D104" s="22" t="s">
        <v>99</v>
      </c>
      <c r="E104" s="24" t="s">
        <v>54</v>
      </c>
      <c r="F104" s="25" t="n">
        <v>1</v>
      </c>
      <c r="G104" s="26" t="n">
        <v>0</v>
      </c>
      <c r="H104" s="27" t="n">
        <f aca="false">ROUNDDOWN(G104*F104,2)</f>
        <v>0</v>
      </c>
    </row>
    <row r="105" customFormat="false" ht="14.05" hidden="false" customHeight="false" outlineLevel="0" collapsed="false">
      <c r="A105" s="22" t="s">
        <v>191</v>
      </c>
      <c r="B105" s="23" t="s">
        <v>69</v>
      </c>
      <c r="C105" s="22" t="s">
        <v>22</v>
      </c>
      <c r="D105" s="22" t="s">
        <v>70</v>
      </c>
      <c r="E105" s="24" t="s">
        <v>54</v>
      </c>
      <c r="F105" s="25" t="n">
        <v>2</v>
      </c>
      <c r="G105" s="26" t="n">
        <v>0</v>
      </c>
      <c r="H105" s="27" t="n">
        <f aca="false">ROUNDDOWN(G105*F105,2)</f>
        <v>0</v>
      </c>
    </row>
    <row r="106" customFormat="false" ht="14.05" hidden="false" customHeight="false" outlineLevel="0" collapsed="false">
      <c r="A106" s="18" t="s">
        <v>192</v>
      </c>
      <c r="B106" s="18"/>
      <c r="C106" s="18"/>
      <c r="D106" s="18" t="s">
        <v>193</v>
      </c>
      <c r="E106" s="18"/>
      <c r="F106" s="28"/>
      <c r="G106" s="20"/>
      <c r="H106" s="21" t="n">
        <f aca="false">SUM(H107:H108)</f>
        <v>0</v>
      </c>
    </row>
    <row r="107" customFormat="false" ht="14.05" hidden="false" customHeight="false" outlineLevel="0" collapsed="false">
      <c r="A107" s="22" t="s">
        <v>194</v>
      </c>
      <c r="B107" s="23" t="s">
        <v>150</v>
      </c>
      <c r="C107" s="22" t="s">
        <v>80</v>
      </c>
      <c r="D107" s="22" t="s">
        <v>151</v>
      </c>
      <c r="E107" s="24" t="s">
        <v>54</v>
      </c>
      <c r="F107" s="25" t="n">
        <v>1</v>
      </c>
      <c r="G107" s="26" t="n">
        <v>0</v>
      </c>
      <c r="H107" s="27" t="n">
        <f aca="false">ROUNDDOWN(G107*F107,2)</f>
        <v>0</v>
      </c>
    </row>
    <row r="108" customFormat="false" ht="38.95" hidden="false" customHeight="false" outlineLevel="0" collapsed="false">
      <c r="A108" s="22" t="s">
        <v>195</v>
      </c>
      <c r="B108" s="23" t="s">
        <v>21</v>
      </c>
      <c r="C108" s="22" t="s">
        <v>22</v>
      </c>
      <c r="D108" s="22" t="s">
        <v>23</v>
      </c>
      <c r="E108" s="24" t="s">
        <v>24</v>
      </c>
      <c r="F108" s="25" t="n">
        <v>16</v>
      </c>
      <c r="G108" s="26" t="n">
        <v>0</v>
      </c>
      <c r="H108" s="27" t="n">
        <f aca="false">ROUNDDOWN(G108*F108,2)</f>
        <v>0</v>
      </c>
    </row>
    <row r="109" customFormat="false" ht="14.05" hidden="false" customHeight="false" outlineLevel="0" collapsed="false">
      <c r="A109" s="18" t="s">
        <v>196</v>
      </c>
      <c r="B109" s="18"/>
      <c r="C109" s="18"/>
      <c r="D109" s="18" t="s">
        <v>197</v>
      </c>
      <c r="E109" s="18"/>
      <c r="F109" s="28"/>
      <c r="G109" s="20"/>
      <c r="H109" s="21" t="n">
        <f aca="false">SUM(H110:H120)</f>
        <v>0</v>
      </c>
    </row>
    <row r="110" customFormat="false" ht="26.5" hidden="false" customHeight="false" outlineLevel="0" collapsed="false">
      <c r="A110" s="22" t="s">
        <v>198</v>
      </c>
      <c r="B110" s="23" t="s">
        <v>29</v>
      </c>
      <c r="C110" s="22" t="s">
        <v>30</v>
      </c>
      <c r="D110" s="22" t="s">
        <v>31</v>
      </c>
      <c r="E110" s="24" t="s">
        <v>24</v>
      </c>
      <c r="F110" s="25" t="n">
        <v>1.6</v>
      </c>
      <c r="G110" s="26" t="n">
        <v>0</v>
      </c>
      <c r="H110" s="27" t="n">
        <f aca="false">ROUNDDOWN(G110*F110,2)</f>
        <v>0</v>
      </c>
    </row>
    <row r="111" customFormat="false" ht="26.5" hidden="false" customHeight="false" outlineLevel="0" collapsed="false">
      <c r="A111" s="22" t="s">
        <v>199</v>
      </c>
      <c r="B111" s="23" t="s">
        <v>166</v>
      </c>
      <c r="C111" s="22" t="s">
        <v>30</v>
      </c>
      <c r="D111" s="22" t="s">
        <v>167</v>
      </c>
      <c r="E111" s="24" t="s">
        <v>24</v>
      </c>
      <c r="F111" s="25" t="n">
        <v>14.82</v>
      </c>
      <c r="G111" s="26" t="n">
        <v>0</v>
      </c>
      <c r="H111" s="27" t="n">
        <f aca="false">ROUNDDOWN(G111*F111,2)</f>
        <v>0</v>
      </c>
    </row>
    <row r="112" customFormat="false" ht="14.05" hidden="false" customHeight="false" outlineLevel="0" collapsed="false">
      <c r="A112" s="22" t="s">
        <v>200</v>
      </c>
      <c r="B112" s="23" t="s">
        <v>169</v>
      </c>
      <c r="C112" s="22" t="s">
        <v>22</v>
      </c>
      <c r="D112" s="22" t="s">
        <v>170</v>
      </c>
      <c r="E112" s="24" t="s">
        <v>24</v>
      </c>
      <c r="F112" s="25" t="n">
        <v>1.68</v>
      </c>
      <c r="G112" s="26" t="n">
        <v>0</v>
      </c>
      <c r="H112" s="27" t="n">
        <f aca="false">ROUNDDOWN(G112*F112,2)</f>
        <v>0</v>
      </c>
    </row>
    <row r="113" customFormat="false" ht="14.05" hidden="false" customHeight="false" outlineLevel="0" collapsed="false">
      <c r="A113" s="22" t="s">
        <v>201</v>
      </c>
      <c r="B113" s="23" t="s">
        <v>56</v>
      </c>
      <c r="C113" s="22" t="s">
        <v>37</v>
      </c>
      <c r="D113" s="22" t="s">
        <v>57</v>
      </c>
      <c r="E113" s="24" t="s">
        <v>58</v>
      </c>
      <c r="F113" s="25" t="n">
        <v>9</v>
      </c>
      <c r="G113" s="26" t="n">
        <v>0</v>
      </c>
      <c r="H113" s="27" t="n">
        <f aca="false">ROUNDDOWN(G113*F113,2)</f>
        <v>0</v>
      </c>
    </row>
    <row r="114" customFormat="false" ht="14.05" hidden="false" customHeight="false" outlineLevel="0" collapsed="false">
      <c r="A114" s="22" t="s">
        <v>202</v>
      </c>
      <c r="B114" s="23" t="s">
        <v>60</v>
      </c>
      <c r="C114" s="22" t="s">
        <v>22</v>
      </c>
      <c r="D114" s="22" t="s">
        <v>61</v>
      </c>
      <c r="E114" s="24" t="s">
        <v>58</v>
      </c>
      <c r="F114" s="25" t="n">
        <v>2</v>
      </c>
      <c r="G114" s="26" t="n">
        <v>0</v>
      </c>
      <c r="H114" s="27" t="n">
        <f aca="false">ROUNDDOWN(G114*F114,2)</f>
        <v>0</v>
      </c>
    </row>
    <row r="115" customFormat="false" ht="26.5" hidden="false" customHeight="false" outlineLevel="0" collapsed="false">
      <c r="A115" s="22" t="s">
        <v>203</v>
      </c>
      <c r="B115" s="23" t="s">
        <v>72</v>
      </c>
      <c r="C115" s="22" t="s">
        <v>22</v>
      </c>
      <c r="D115" s="22" t="s">
        <v>73</v>
      </c>
      <c r="E115" s="24" t="s">
        <v>58</v>
      </c>
      <c r="F115" s="25" t="n">
        <v>6</v>
      </c>
      <c r="G115" s="26" t="n">
        <v>0</v>
      </c>
      <c r="H115" s="27" t="n">
        <f aca="false">ROUNDDOWN(G115*F115,2)</f>
        <v>0</v>
      </c>
    </row>
    <row r="116" customFormat="false" ht="14.05" hidden="false" customHeight="false" outlineLevel="0" collapsed="false">
      <c r="A116" s="22" t="s">
        <v>204</v>
      </c>
      <c r="B116" s="23" t="s">
        <v>75</v>
      </c>
      <c r="C116" s="22" t="s">
        <v>76</v>
      </c>
      <c r="D116" s="22" t="s">
        <v>77</v>
      </c>
      <c r="E116" s="24" t="s">
        <v>54</v>
      </c>
      <c r="F116" s="25" t="n">
        <v>1</v>
      </c>
      <c r="G116" s="26" t="n">
        <v>0</v>
      </c>
      <c r="H116" s="27" t="n">
        <f aca="false">ROUNDDOWN(G116*F116,2)</f>
        <v>0</v>
      </c>
    </row>
    <row r="117" customFormat="false" ht="14.05" hidden="false" customHeight="false" outlineLevel="0" collapsed="false">
      <c r="A117" s="22" t="s">
        <v>205</v>
      </c>
      <c r="B117" s="23" t="s">
        <v>63</v>
      </c>
      <c r="C117" s="22" t="s">
        <v>37</v>
      </c>
      <c r="D117" s="22" t="s">
        <v>64</v>
      </c>
      <c r="E117" s="24" t="s">
        <v>54</v>
      </c>
      <c r="F117" s="25" t="n">
        <v>1</v>
      </c>
      <c r="G117" s="26" t="n">
        <v>0</v>
      </c>
      <c r="H117" s="27" t="n">
        <f aca="false">ROUNDDOWN(G117*F117,2)</f>
        <v>0</v>
      </c>
    </row>
    <row r="118" customFormat="false" ht="14.05" hidden="false" customHeight="false" outlineLevel="0" collapsed="false">
      <c r="A118" s="22" t="s">
        <v>206</v>
      </c>
      <c r="B118" s="23" t="s">
        <v>66</v>
      </c>
      <c r="C118" s="22" t="s">
        <v>37</v>
      </c>
      <c r="D118" s="22" t="s">
        <v>67</v>
      </c>
      <c r="E118" s="24" t="s">
        <v>54</v>
      </c>
      <c r="F118" s="25" t="n">
        <v>1</v>
      </c>
      <c r="G118" s="26" t="n">
        <v>0</v>
      </c>
      <c r="H118" s="27" t="n">
        <f aca="false">ROUNDDOWN(G118*F118,2)</f>
        <v>0</v>
      </c>
    </row>
    <row r="119" customFormat="false" ht="26.5" hidden="false" customHeight="false" outlineLevel="0" collapsed="false">
      <c r="A119" s="22" t="s">
        <v>207</v>
      </c>
      <c r="B119" s="23" t="s">
        <v>98</v>
      </c>
      <c r="C119" s="22" t="s">
        <v>22</v>
      </c>
      <c r="D119" s="22" t="s">
        <v>99</v>
      </c>
      <c r="E119" s="24" t="s">
        <v>54</v>
      </c>
      <c r="F119" s="25" t="n">
        <v>1</v>
      </c>
      <c r="G119" s="26" t="n">
        <v>0</v>
      </c>
      <c r="H119" s="27" t="n">
        <f aca="false">ROUNDDOWN(G119*F119,2)</f>
        <v>0</v>
      </c>
    </row>
    <row r="120" customFormat="false" ht="14.05" hidden="false" customHeight="false" outlineLevel="0" collapsed="false">
      <c r="A120" s="22" t="s">
        <v>208</v>
      </c>
      <c r="B120" s="23" t="s">
        <v>69</v>
      </c>
      <c r="C120" s="22" t="s">
        <v>22</v>
      </c>
      <c r="D120" s="22" t="s">
        <v>70</v>
      </c>
      <c r="E120" s="24" t="s">
        <v>54</v>
      </c>
      <c r="F120" s="25" t="n">
        <v>2</v>
      </c>
      <c r="G120" s="26" t="n">
        <v>0</v>
      </c>
      <c r="H120" s="27" t="n">
        <f aca="false">ROUNDDOWN(G120*F120,2)</f>
        <v>0</v>
      </c>
    </row>
    <row r="121" customFormat="false" ht="14.05" hidden="false" customHeight="false" outlineLevel="0" collapsed="false">
      <c r="A121" s="18" t="s">
        <v>209</v>
      </c>
      <c r="B121" s="18"/>
      <c r="C121" s="18"/>
      <c r="D121" s="18" t="s">
        <v>210</v>
      </c>
      <c r="E121" s="18"/>
      <c r="F121" s="28"/>
      <c r="G121" s="20"/>
      <c r="H121" s="21" t="n">
        <f aca="false">SUM(H122:H131)</f>
        <v>0</v>
      </c>
    </row>
    <row r="122" customFormat="false" ht="26.5" hidden="false" customHeight="false" outlineLevel="0" collapsed="false">
      <c r="A122" s="22" t="s">
        <v>211</v>
      </c>
      <c r="B122" s="23" t="s">
        <v>166</v>
      </c>
      <c r="C122" s="22" t="s">
        <v>30</v>
      </c>
      <c r="D122" s="22" t="s">
        <v>167</v>
      </c>
      <c r="E122" s="24" t="s">
        <v>24</v>
      </c>
      <c r="F122" s="25" t="n">
        <v>27</v>
      </c>
      <c r="G122" s="26" t="n">
        <v>0</v>
      </c>
      <c r="H122" s="27" t="n">
        <f aca="false">ROUNDDOWN(G122*F122,2)</f>
        <v>0</v>
      </c>
    </row>
    <row r="123" customFormat="false" ht="14.05" hidden="false" customHeight="false" outlineLevel="0" collapsed="false">
      <c r="A123" s="22" t="s">
        <v>212</v>
      </c>
      <c r="B123" s="23" t="s">
        <v>169</v>
      </c>
      <c r="C123" s="22" t="s">
        <v>22</v>
      </c>
      <c r="D123" s="22" t="s">
        <v>170</v>
      </c>
      <c r="E123" s="24" t="s">
        <v>24</v>
      </c>
      <c r="F123" s="25" t="n">
        <v>1.68</v>
      </c>
      <c r="G123" s="26" t="n">
        <v>0</v>
      </c>
      <c r="H123" s="27" t="n">
        <f aca="false">ROUNDDOWN(G123*F123,2)</f>
        <v>0</v>
      </c>
    </row>
    <row r="124" customFormat="false" ht="14.05" hidden="false" customHeight="false" outlineLevel="0" collapsed="false">
      <c r="A124" s="22" t="s">
        <v>213</v>
      </c>
      <c r="B124" s="23" t="s">
        <v>56</v>
      </c>
      <c r="C124" s="22" t="s">
        <v>37</v>
      </c>
      <c r="D124" s="22" t="s">
        <v>57</v>
      </c>
      <c r="E124" s="24" t="s">
        <v>58</v>
      </c>
      <c r="F124" s="25" t="n">
        <v>8.6</v>
      </c>
      <c r="G124" s="26" t="n">
        <v>0</v>
      </c>
      <c r="H124" s="27" t="n">
        <f aca="false">ROUNDDOWN(G124*F124,2)</f>
        <v>0</v>
      </c>
    </row>
    <row r="125" customFormat="false" ht="14.05" hidden="false" customHeight="false" outlineLevel="0" collapsed="false">
      <c r="A125" s="22" t="s">
        <v>214</v>
      </c>
      <c r="B125" s="23" t="s">
        <v>60</v>
      </c>
      <c r="C125" s="22" t="s">
        <v>22</v>
      </c>
      <c r="D125" s="22" t="s">
        <v>61</v>
      </c>
      <c r="E125" s="24" t="s">
        <v>58</v>
      </c>
      <c r="F125" s="25" t="n">
        <v>3</v>
      </c>
      <c r="G125" s="26" t="n">
        <v>0</v>
      </c>
      <c r="H125" s="27" t="n">
        <f aca="false">ROUNDDOWN(G125*F125,2)</f>
        <v>0</v>
      </c>
    </row>
    <row r="126" customFormat="false" ht="26.5" hidden="false" customHeight="false" outlineLevel="0" collapsed="false">
      <c r="A126" s="22" t="s">
        <v>215</v>
      </c>
      <c r="B126" s="23" t="s">
        <v>72</v>
      </c>
      <c r="C126" s="22" t="s">
        <v>22</v>
      </c>
      <c r="D126" s="22" t="s">
        <v>73</v>
      </c>
      <c r="E126" s="24" t="s">
        <v>58</v>
      </c>
      <c r="F126" s="25" t="n">
        <v>6</v>
      </c>
      <c r="G126" s="26" t="n">
        <v>0</v>
      </c>
      <c r="H126" s="27" t="n">
        <f aca="false">ROUNDDOWN(G126*F126,2)</f>
        <v>0</v>
      </c>
    </row>
    <row r="127" customFormat="false" ht="14.05" hidden="false" customHeight="false" outlineLevel="0" collapsed="false">
      <c r="A127" s="22" t="s">
        <v>216</v>
      </c>
      <c r="B127" s="23" t="s">
        <v>75</v>
      </c>
      <c r="C127" s="22" t="s">
        <v>76</v>
      </c>
      <c r="D127" s="22" t="s">
        <v>77</v>
      </c>
      <c r="E127" s="24" t="s">
        <v>54</v>
      </c>
      <c r="F127" s="25" t="n">
        <v>1</v>
      </c>
      <c r="G127" s="26" t="n">
        <v>0</v>
      </c>
      <c r="H127" s="27" t="n">
        <f aca="false">ROUNDDOWN(G127*F127,2)</f>
        <v>0</v>
      </c>
    </row>
    <row r="128" customFormat="false" ht="14.05" hidden="false" customHeight="false" outlineLevel="0" collapsed="false">
      <c r="A128" s="22" t="s">
        <v>217</v>
      </c>
      <c r="B128" s="23" t="s">
        <v>63</v>
      </c>
      <c r="C128" s="22" t="s">
        <v>37</v>
      </c>
      <c r="D128" s="22" t="s">
        <v>64</v>
      </c>
      <c r="E128" s="24" t="s">
        <v>54</v>
      </c>
      <c r="F128" s="25" t="n">
        <v>1</v>
      </c>
      <c r="G128" s="26" t="n">
        <v>0</v>
      </c>
      <c r="H128" s="27" t="n">
        <f aca="false">ROUNDDOWN(G128*F128,2)</f>
        <v>0</v>
      </c>
    </row>
    <row r="129" customFormat="false" ht="14.05" hidden="false" customHeight="false" outlineLevel="0" collapsed="false">
      <c r="A129" s="22" t="s">
        <v>218</v>
      </c>
      <c r="B129" s="23" t="s">
        <v>66</v>
      </c>
      <c r="C129" s="22" t="s">
        <v>37</v>
      </c>
      <c r="D129" s="22" t="s">
        <v>67</v>
      </c>
      <c r="E129" s="24" t="s">
        <v>54</v>
      </c>
      <c r="F129" s="25" t="n">
        <v>1</v>
      </c>
      <c r="G129" s="26" t="n">
        <v>0</v>
      </c>
      <c r="H129" s="27" t="n">
        <f aca="false">ROUNDDOWN(G129*F129,2)</f>
        <v>0</v>
      </c>
    </row>
    <row r="130" customFormat="false" ht="26.5" hidden="false" customHeight="false" outlineLevel="0" collapsed="false">
      <c r="A130" s="22" t="s">
        <v>219</v>
      </c>
      <c r="B130" s="23" t="s">
        <v>98</v>
      </c>
      <c r="C130" s="22" t="s">
        <v>22</v>
      </c>
      <c r="D130" s="22" t="s">
        <v>99</v>
      </c>
      <c r="E130" s="24" t="s">
        <v>54</v>
      </c>
      <c r="F130" s="25" t="n">
        <v>1</v>
      </c>
      <c r="G130" s="26" t="n">
        <v>0</v>
      </c>
      <c r="H130" s="27" t="n">
        <f aca="false">ROUNDDOWN(G130*F130,2)</f>
        <v>0</v>
      </c>
    </row>
    <row r="131" customFormat="false" ht="14.05" hidden="false" customHeight="false" outlineLevel="0" collapsed="false">
      <c r="A131" s="22" t="s">
        <v>220</v>
      </c>
      <c r="B131" s="23" t="s">
        <v>69</v>
      </c>
      <c r="C131" s="22" t="s">
        <v>22</v>
      </c>
      <c r="D131" s="22" t="s">
        <v>70</v>
      </c>
      <c r="E131" s="24" t="s">
        <v>54</v>
      </c>
      <c r="F131" s="25" t="n">
        <v>2</v>
      </c>
      <c r="G131" s="26" t="n">
        <v>0</v>
      </c>
      <c r="H131" s="27" t="n">
        <f aca="false">ROUNDDOWN(G131*F131,2)</f>
        <v>0</v>
      </c>
    </row>
    <row r="132" customFormat="false" ht="14.05" hidden="false" customHeight="false" outlineLevel="0" collapsed="false">
      <c r="A132" s="18" t="s">
        <v>221</v>
      </c>
      <c r="B132" s="18"/>
      <c r="C132" s="18"/>
      <c r="D132" s="18" t="s">
        <v>222</v>
      </c>
      <c r="E132" s="18"/>
      <c r="F132" s="28"/>
      <c r="G132" s="20"/>
      <c r="H132" s="21" t="n">
        <f aca="false">SUM(H133:H143)</f>
        <v>0</v>
      </c>
    </row>
    <row r="133" customFormat="false" ht="14.05" hidden="false" customHeight="false" outlineLevel="0" collapsed="false">
      <c r="A133" s="22" t="s">
        <v>223</v>
      </c>
      <c r="B133" s="23" t="s">
        <v>26</v>
      </c>
      <c r="C133" s="22" t="s">
        <v>22</v>
      </c>
      <c r="D133" s="22" t="s">
        <v>27</v>
      </c>
      <c r="E133" s="24" t="s">
        <v>24</v>
      </c>
      <c r="F133" s="25" t="n">
        <v>1</v>
      </c>
      <c r="G133" s="26" t="n">
        <v>0</v>
      </c>
      <c r="H133" s="27" t="n">
        <f aca="false">ROUNDDOWN(G133*F133,2)</f>
        <v>0</v>
      </c>
    </row>
    <row r="134" customFormat="false" ht="26.5" hidden="false" customHeight="false" outlineLevel="0" collapsed="false">
      <c r="A134" s="22" t="s">
        <v>224</v>
      </c>
      <c r="B134" s="23" t="s">
        <v>166</v>
      </c>
      <c r="C134" s="22" t="s">
        <v>30</v>
      </c>
      <c r="D134" s="22" t="s">
        <v>167</v>
      </c>
      <c r="E134" s="24" t="s">
        <v>24</v>
      </c>
      <c r="F134" s="25" t="n">
        <v>10.35</v>
      </c>
      <c r="G134" s="26" t="n">
        <v>0</v>
      </c>
      <c r="H134" s="27" t="n">
        <f aca="false">ROUNDDOWN(G134*F134,2)</f>
        <v>0</v>
      </c>
    </row>
    <row r="135" customFormat="false" ht="14.05" hidden="false" customHeight="false" outlineLevel="0" collapsed="false">
      <c r="A135" s="22" t="s">
        <v>225</v>
      </c>
      <c r="B135" s="23" t="s">
        <v>169</v>
      </c>
      <c r="C135" s="22" t="s">
        <v>22</v>
      </c>
      <c r="D135" s="22" t="s">
        <v>170</v>
      </c>
      <c r="E135" s="24" t="s">
        <v>24</v>
      </c>
      <c r="F135" s="25" t="n">
        <v>1.68</v>
      </c>
      <c r="G135" s="26" t="n">
        <v>0</v>
      </c>
      <c r="H135" s="27" t="n">
        <f aca="false">ROUNDDOWN(G135*F135,2)</f>
        <v>0</v>
      </c>
    </row>
    <row r="136" customFormat="false" ht="14.05" hidden="false" customHeight="false" outlineLevel="0" collapsed="false">
      <c r="A136" s="22" t="s">
        <v>226</v>
      </c>
      <c r="B136" s="23" t="s">
        <v>56</v>
      </c>
      <c r="C136" s="22" t="s">
        <v>37</v>
      </c>
      <c r="D136" s="22" t="s">
        <v>57</v>
      </c>
      <c r="E136" s="24" t="s">
        <v>58</v>
      </c>
      <c r="F136" s="25" t="n">
        <v>21</v>
      </c>
      <c r="G136" s="26" t="n">
        <v>0</v>
      </c>
      <c r="H136" s="27" t="n">
        <f aca="false">ROUNDDOWN(G136*F136,2)</f>
        <v>0</v>
      </c>
    </row>
    <row r="137" customFormat="false" ht="14.05" hidden="false" customHeight="false" outlineLevel="0" collapsed="false">
      <c r="A137" s="22" t="s">
        <v>227</v>
      </c>
      <c r="B137" s="23" t="s">
        <v>60</v>
      </c>
      <c r="C137" s="22" t="s">
        <v>22</v>
      </c>
      <c r="D137" s="22" t="s">
        <v>61</v>
      </c>
      <c r="E137" s="24" t="s">
        <v>58</v>
      </c>
      <c r="F137" s="25" t="n">
        <v>4</v>
      </c>
      <c r="G137" s="26" t="n">
        <v>0</v>
      </c>
      <c r="H137" s="27" t="n">
        <f aca="false">ROUNDDOWN(G137*F137,2)</f>
        <v>0</v>
      </c>
    </row>
    <row r="138" customFormat="false" ht="26.5" hidden="false" customHeight="false" outlineLevel="0" collapsed="false">
      <c r="A138" s="22" t="s">
        <v>228</v>
      </c>
      <c r="B138" s="23" t="s">
        <v>72</v>
      </c>
      <c r="C138" s="22" t="s">
        <v>22</v>
      </c>
      <c r="D138" s="22" t="s">
        <v>73</v>
      </c>
      <c r="E138" s="24" t="s">
        <v>58</v>
      </c>
      <c r="F138" s="25" t="n">
        <v>6</v>
      </c>
      <c r="G138" s="26" t="n">
        <v>0</v>
      </c>
      <c r="H138" s="27" t="n">
        <f aca="false">ROUNDDOWN(G138*F138,2)</f>
        <v>0</v>
      </c>
    </row>
    <row r="139" customFormat="false" ht="14.05" hidden="false" customHeight="false" outlineLevel="0" collapsed="false">
      <c r="A139" s="22" t="s">
        <v>229</v>
      </c>
      <c r="B139" s="23" t="s">
        <v>75</v>
      </c>
      <c r="C139" s="22" t="s">
        <v>76</v>
      </c>
      <c r="D139" s="22" t="s">
        <v>77</v>
      </c>
      <c r="E139" s="24" t="s">
        <v>54</v>
      </c>
      <c r="F139" s="25" t="n">
        <v>1</v>
      </c>
      <c r="G139" s="26" t="n">
        <v>0</v>
      </c>
      <c r="H139" s="27" t="n">
        <f aca="false">ROUNDDOWN(G139*F139,2)</f>
        <v>0</v>
      </c>
    </row>
    <row r="140" customFormat="false" ht="14.05" hidden="false" customHeight="false" outlineLevel="0" collapsed="false">
      <c r="A140" s="22" t="s">
        <v>230</v>
      </c>
      <c r="B140" s="23" t="s">
        <v>63</v>
      </c>
      <c r="C140" s="22" t="s">
        <v>37</v>
      </c>
      <c r="D140" s="22" t="s">
        <v>64</v>
      </c>
      <c r="E140" s="24" t="s">
        <v>54</v>
      </c>
      <c r="F140" s="25" t="n">
        <v>1</v>
      </c>
      <c r="G140" s="26" t="n">
        <v>0</v>
      </c>
      <c r="H140" s="27" t="n">
        <f aca="false">ROUNDDOWN(G140*F140,2)</f>
        <v>0</v>
      </c>
    </row>
    <row r="141" customFormat="false" ht="14.05" hidden="false" customHeight="false" outlineLevel="0" collapsed="false">
      <c r="A141" s="22" t="s">
        <v>231</v>
      </c>
      <c r="B141" s="23" t="s">
        <v>66</v>
      </c>
      <c r="C141" s="22" t="s">
        <v>37</v>
      </c>
      <c r="D141" s="22" t="s">
        <v>67</v>
      </c>
      <c r="E141" s="24" t="s">
        <v>54</v>
      </c>
      <c r="F141" s="25" t="n">
        <v>1</v>
      </c>
      <c r="G141" s="26" t="n">
        <v>0</v>
      </c>
      <c r="H141" s="27" t="n">
        <f aca="false">ROUNDDOWN(G141*F141,2)</f>
        <v>0</v>
      </c>
    </row>
    <row r="142" customFormat="false" ht="26.5" hidden="false" customHeight="false" outlineLevel="0" collapsed="false">
      <c r="A142" s="22" t="s">
        <v>232</v>
      </c>
      <c r="B142" s="23" t="s">
        <v>98</v>
      </c>
      <c r="C142" s="22" t="s">
        <v>22</v>
      </c>
      <c r="D142" s="22" t="s">
        <v>99</v>
      </c>
      <c r="E142" s="24" t="s">
        <v>54</v>
      </c>
      <c r="F142" s="25" t="n">
        <v>2</v>
      </c>
      <c r="G142" s="26" t="n">
        <v>0</v>
      </c>
      <c r="H142" s="27" t="n">
        <f aca="false">ROUNDDOWN(G142*F142,2)</f>
        <v>0</v>
      </c>
    </row>
    <row r="143" customFormat="false" ht="14.05" hidden="false" customHeight="false" outlineLevel="0" collapsed="false">
      <c r="A143" s="22" t="s">
        <v>233</v>
      </c>
      <c r="B143" s="23" t="s">
        <v>69</v>
      </c>
      <c r="C143" s="22" t="s">
        <v>22</v>
      </c>
      <c r="D143" s="22" t="s">
        <v>70</v>
      </c>
      <c r="E143" s="24" t="s">
        <v>54</v>
      </c>
      <c r="F143" s="25" t="n">
        <v>4</v>
      </c>
      <c r="G143" s="26" t="n">
        <v>0</v>
      </c>
      <c r="H143" s="27" t="n">
        <f aca="false">ROUNDDOWN(G143*F143,2)</f>
        <v>0</v>
      </c>
    </row>
    <row r="144" customFormat="false" ht="14.05" hidden="false" customHeight="false" outlineLevel="0" collapsed="false">
      <c r="A144" s="18" t="s">
        <v>234</v>
      </c>
      <c r="B144" s="18"/>
      <c r="C144" s="18"/>
      <c r="D144" s="18" t="s">
        <v>235</v>
      </c>
      <c r="E144" s="18"/>
      <c r="F144" s="28"/>
      <c r="G144" s="20"/>
      <c r="H144" s="21" t="n">
        <f aca="false">SUM(H145:H156)</f>
        <v>0</v>
      </c>
    </row>
    <row r="145" customFormat="false" ht="14.05" hidden="false" customHeight="false" outlineLevel="0" collapsed="false">
      <c r="A145" s="22" t="s">
        <v>236</v>
      </c>
      <c r="B145" s="23" t="s">
        <v>26</v>
      </c>
      <c r="C145" s="22" t="s">
        <v>22</v>
      </c>
      <c r="D145" s="22" t="s">
        <v>27</v>
      </c>
      <c r="E145" s="24" t="s">
        <v>24</v>
      </c>
      <c r="F145" s="25" t="n">
        <v>0.5</v>
      </c>
      <c r="G145" s="26" t="n">
        <v>0</v>
      </c>
      <c r="H145" s="27" t="n">
        <f aca="false">ROUNDDOWN(G145*F145,2)</f>
        <v>0</v>
      </c>
    </row>
    <row r="146" customFormat="false" ht="26.5" hidden="false" customHeight="false" outlineLevel="0" collapsed="false">
      <c r="A146" s="22" t="s">
        <v>237</v>
      </c>
      <c r="B146" s="23" t="s">
        <v>29</v>
      </c>
      <c r="C146" s="22" t="s">
        <v>30</v>
      </c>
      <c r="D146" s="22" t="s">
        <v>31</v>
      </c>
      <c r="E146" s="24" t="s">
        <v>24</v>
      </c>
      <c r="F146" s="25" t="n">
        <v>1.7</v>
      </c>
      <c r="G146" s="26" t="n">
        <v>0</v>
      </c>
      <c r="H146" s="27" t="n">
        <f aca="false">ROUNDDOWN(G146*F146,2)</f>
        <v>0</v>
      </c>
    </row>
    <row r="147" customFormat="false" ht="26.5" hidden="false" customHeight="false" outlineLevel="0" collapsed="false">
      <c r="A147" s="22" t="s">
        <v>238</v>
      </c>
      <c r="B147" s="23" t="s">
        <v>166</v>
      </c>
      <c r="C147" s="22" t="s">
        <v>30</v>
      </c>
      <c r="D147" s="22" t="s">
        <v>167</v>
      </c>
      <c r="E147" s="24" t="s">
        <v>24</v>
      </c>
      <c r="F147" s="25" t="n">
        <v>23</v>
      </c>
      <c r="G147" s="26" t="n">
        <v>0</v>
      </c>
      <c r="H147" s="27" t="n">
        <f aca="false">ROUNDDOWN(G147*F147,2)</f>
        <v>0</v>
      </c>
    </row>
    <row r="148" customFormat="false" ht="14.05" hidden="false" customHeight="false" outlineLevel="0" collapsed="false">
      <c r="A148" s="22" t="s">
        <v>239</v>
      </c>
      <c r="B148" s="23" t="s">
        <v>169</v>
      </c>
      <c r="C148" s="22" t="s">
        <v>22</v>
      </c>
      <c r="D148" s="22" t="s">
        <v>170</v>
      </c>
      <c r="E148" s="24" t="s">
        <v>24</v>
      </c>
      <c r="F148" s="25" t="n">
        <v>1.68</v>
      </c>
      <c r="G148" s="26" t="n">
        <v>0</v>
      </c>
      <c r="H148" s="27" t="n">
        <f aca="false">ROUNDDOWN(G148*F148,2)</f>
        <v>0</v>
      </c>
    </row>
    <row r="149" customFormat="false" ht="14.05" hidden="false" customHeight="false" outlineLevel="0" collapsed="false">
      <c r="A149" s="22" t="s">
        <v>240</v>
      </c>
      <c r="B149" s="23" t="s">
        <v>56</v>
      </c>
      <c r="C149" s="22" t="s">
        <v>37</v>
      </c>
      <c r="D149" s="22" t="s">
        <v>57</v>
      </c>
      <c r="E149" s="24" t="s">
        <v>58</v>
      </c>
      <c r="F149" s="25" t="n">
        <v>9.6</v>
      </c>
      <c r="G149" s="26" t="n">
        <v>0</v>
      </c>
      <c r="H149" s="27" t="n">
        <f aca="false">ROUNDDOWN(G149*F149,2)</f>
        <v>0</v>
      </c>
    </row>
    <row r="150" customFormat="false" ht="14.05" hidden="false" customHeight="false" outlineLevel="0" collapsed="false">
      <c r="A150" s="22" t="s">
        <v>241</v>
      </c>
      <c r="B150" s="23" t="s">
        <v>60</v>
      </c>
      <c r="C150" s="22" t="s">
        <v>22</v>
      </c>
      <c r="D150" s="22" t="s">
        <v>61</v>
      </c>
      <c r="E150" s="24" t="s">
        <v>58</v>
      </c>
      <c r="F150" s="25" t="n">
        <v>13</v>
      </c>
      <c r="G150" s="26" t="n">
        <v>0</v>
      </c>
      <c r="H150" s="27" t="n">
        <f aca="false">ROUNDDOWN(G150*F150,2)</f>
        <v>0</v>
      </c>
    </row>
    <row r="151" customFormat="false" ht="26.5" hidden="false" customHeight="false" outlineLevel="0" collapsed="false">
      <c r="A151" s="22" t="s">
        <v>242</v>
      </c>
      <c r="B151" s="23" t="s">
        <v>72</v>
      </c>
      <c r="C151" s="22" t="s">
        <v>22</v>
      </c>
      <c r="D151" s="22" t="s">
        <v>73</v>
      </c>
      <c r="E151" s="24" t="s">
        <v>58</v>
      </c>
      <c r="F151" s="25" t="n">
        <v>6</v>
      </c>
      <c r="G151" s="26" t="n">
        <v>0</v>
      </c>
      <c r="H151" s="27" t="n">
        <f aca="false">ROUNDDOWN(G151*F151,2)</f>
        <v>0</v>
      </c>
    </row>
    <row r="152" customFormat="false" ht="14.05" hidden="false" customHeight="false" outlineLevel="0" collapsed="false">
      <c r="A152" s="22" t="s">
        <v>243</v>
      </c>
      <c r="B152" s="23" t="s">
        <v>75</v>
      </c>
      <c r="C152" s="22" t="s">
        <v>76</v>
      </c>
      <c r="D152" s="22" t="s">
        <v>77</v>
      </c>
      <c r="E152" s="24" t="s">
        <v>54</v>
      </c>
      <c r="F152" s="25" t="n">
        <v>1</v>
      </c>
      <c r="G152" s="26" t="n">
        <v>0</v>
      </c>
      <c r="H152" s="27" t="n">
        <f aca="false">ROUNDDOWN(G152*F152,2)</f>
        <v>0</v>
      </c>
    </row>
    <row r="153" customFormat="false" ht="14.05" hidden="false" customHeight="false" outlineLevel="0" collapsed="false">
      <c r="A153" s="22" t="s">
        <v>244</v>
      </c>
      <c r="B153" s="23" t="s">
        <v>63</v>
      </c>
      <c r="C153" s="22" t="s">
        <v>37</v>
      </c>
      <c r="D153" s="22" t="s">
        <v>64</v>
      </c>
      <c r="E153" s="24" t="s">
        <v>54</v>
      </c>
      <c r="F153" s="25" t="n">
        <v>1</v>
      </c>
      <c r="G153" s="26" t="n">
        <v>0</v>
      </c>
      <c r="H153" s="27" t="n">
        <f aca="false">ROUNDDOWN(G153*F153,2)</f>
        <v>0</v>
      </c>
    </row>
    <row r="154" customFormat="false" ht="14.05" hidden="false" customHeight="false" outlineLevel="0" collapsed="false">
      <c r="A154" s="22" t="s">
        <v>245</v>
      </c>
      <c r="B154" s="23" t="s">
        <v>66</v>
      </c>
      <c r="C154" s="22" t="s">
        <v>37</v>
      </c>
      <c r="D154" s="22" t="s">
        <v>67</v>
      </c>
      <c r="E154" s="24" t="s">
        <v>54</v>
      </c>
      <c r="F154" s="25" t="n">
        <v>1</v>
      </c>
      <c r="G154" s="26" t="n">
        <v>0</v>
      </c>
      <c r="H154" s="27" t="n">
        <f aca="false">ROUNDDOWN(G154*F154,2)</f>
        <v>0</v>
      </c>
    </row>
    <row r="155" customFormat="false" ht="26.5" hidden="false" customHeight="false" outlineLevel="0" collapsed="false">
      <c r="A155" s="22" t="s">
        <v>246</v>
      </c>
      <c r="B155" s="23" t="s">
        <v>98</v>
      </c>
      <c r="C155" s="22" t="s">
        <v>22</v>
      </c>
      <c r="D155" s="22" t="s">
        <v>99</v>
      </c>
      <c r="E155" s="24" t="s">
        <v>54</v>
      </c>
      <c r="F155" s="25" t="n">
        <v>1</v>
      </c>
      <c r="G155" s="26" t="n">
        <v>0</v>
      </c>
      <c r="H155" s="27" t="n">
        <f aca="false">ROUNDDOWN(G155*F155,2)</f>
        <v>0</v>
      </c>
    </row>
    <row r="156" customFormat="false" ht="14.05" hidden="false" customHeight="false" outlineLevel="0" collapsed="false">
      <c r="A156" s="22" t="s">
        <v>247</v>
      </c>
      <c r="B156" s="23" t="s">
        <v>69</v>
      </c>
      <c r="C156" s="22" t="s">
        <v>22</v>
      </c>
      <c r="D156" s="22" t="s">
        <v>70</v>
      </c>
      <c r="E156" s="24" t="s">
        <v>54</v>
      </c>
      <c r="F156" s="25" t="n">
        <v>2</v>
      </c>
      <c r="G156" s="26" t="n">
        <v>0</v>
      </c>
      <c r="H156" s="27" t="n">
        <f aca="false">ROUNDDOWN(G156*F156,2)</f>
        <v>0</v>
      </c>
    </row>
    <row r="157" customFormat="false" ht="14.05" hidden="false" customHeight="false" outlineLevel="0" collapsed="false">
      <c r="A157" s="18" t="s">
        <v>248</v>
      </c>
      <c r="B157" s="18"/>
      <c r="C157" s="18"/>
      <c r="D157" s="18" t="s">
        <v>249</v>
      </c>
      <c r="E157" s="18"/>
      <c r="F157" s="28"/>
      <c r="G157" s="20"/>
      <c r="H157" s="21" t="n">
        <f aca="false">SUM(H158:H168)</f>
        <v>0</v>
      </c>
    </row>
    <row r="158" customFormat="false" ht="14.05" hidden="false" customHeight="false" outlineLevel="0" collapsed="false">
      <c r="A158" s="22" t="s">
        <v>250</v>
      </c>
      <c r="B158" s="23" t="s">
        <v>26</v>
      </c>
      <c r="C158" s="22" t="s">
        <v>22</v>
      </c>
      <c r="D158" s="22" t="s">
        <v>27</v>
      </c>
      <c r="E158" s="24" t="s">
        <v>24</v>
      </c>
      <c r="F158" s="25" t="n">
        <v>19.55</v>
      </c>
      <c r="G158" s="26" t="n">
        <v>0</v>
      </c>
      <c r="H158" s="27" t="n">
        <f aca="false">ROUNDDOWN(G158*F158,2)</f>
        <v>0</v>
      </c>
    </row>
    <row r="159" customFormat="false" ht="26.5" hidden="false" customHeight="false" outlineLevel="0" collapsed="false">
      <c r="A159" s="22" t="s">
        <v>251</v>
      </c>
      <c r="B159" s="23" t="s">
        <v>29</v>
      </c>
      <c r="C159" s="22" t="s">
        <v>30</v>
      </c>
      <c r="D159" s="22" t="s">
        <v>31</v>
      </c>
      <c r="E159" s="24" t="s">
        <v>24</v>
      </c>
      <c r="F159" s="25" t="n">
        <v>1.5</v>
      </c>
      <c r="G159" s="26" t="n">
        <v>0</v>
      </c>
      <c r="H159" s="27" t="n">
        <f aca="false">ROUNDDOWN(G159*F159,2)</f>
        <v>0</v>
      </c>
    </row>
    <row r="160" customFormat="false" ht="26.5" hidden="false" customHeight="false" outlineLevel="0" collapsed="false">
      <c r="A160" s="22" t="s">
        <v>252</v>
      </c>
      <c r="B160" s="23" t="s">
        <v>166</v>
      </c>
      <c r="C160" s="22" t="s">
        <v>30</v>
      </c>
      <c r="D160" s="22" t="s">
        <v>167</v>
      </c>
      <c r="E160" s="24" t="s">
        <v>24</v>
      </c>
      <c r="F160" s="25" t="n">
        <v>34.3</v>
      </c>
      <c r="G160" s="26" t="n">
        <v>0</v>
      </c>
      <c r="H160" s="27" t="n">
        <f aca="false">ROUNDDOWN(G160*F160,2)</f>
        <v>0</v>
      </c>
    </row>
    <row r="161" customFormat="false" ht="14.05" hidden="false" customHeight="false" outlineLevel="0" collapsed="false">
      <c r="A161" s="22" t="s">
        <v>253</v>
      </c>
      <c r="B161" s="23" t="s">
        <v>56</v>
      </c>
      <c r="C161" s="22" t="s">
        <v>37</v>
      </c>
      <c r="D161" s="22" t="s">
        <v>57</v>
      </c>
      <c r="E161" s="24" t="s">
        <v>58</v>
      </c>
      <c r="F161" s="25" t="n">
        <v>20.6</v>
      </c>
      <c r="G161" s="26" t="n">
        <v>0</v>
      </c>
      <c r="H161" s="27" t="n">
        <f aca="false">ROUNDDOWN(G161*F161,2)</f>
        <v>0</v>
      </c>
    </row>
    <row r="162" customFormat="false" ht="14.05" hidden="false" customHeight="false" outlineLevel="0" collapsed="false">
      <c r="A162" s="22" t="s">
        <v>254</v>
      </c>
      <c r="B162" s="23" t="s">
        <v>60</v>
      </c>
      <c r="C162" s="22" t="s">
        <v>22</v>
      </c>
      <c r="D162" s="22" t="s">
        <v>61</v>
      </c>
      <c r="E162" s="24" t="s">
        <v>58</v>
      </c>
      <c r="F162" s="25" t="n">
        <v>12</v>
      </c>
      <c r="G162" s="26" t="n">
        <v>0</v>
      </c>
      <c r="H162" s="27" t="n">
        <f aca="false">ROUNDDOWN(G162*F162,2)</f>
        <v>0</v>
      </c>
    </row>
    <row r="163" customFormat="false" ht="26.5" hidden="false" customHeight="false" outlineLevel="0" collapsed="false">
      <c r="A163" s="22" t="s">
        <v>255</v>
      </c>
      <c r="B163" s="23" t="s">
        <v>72</v>
      </c>
      <c r="C163" s="22" t="s">
        <v>22</v>
      </c>
      <c r="D163" s="22" t="s">
        <v>73</v>
      </c>
      <c r="E163" s="24" t="s">
        <v>58</v>
      </c>
      <c r="F163" s="25" t="n">
        <v>6</v>
      </c>
      <c r="G163" s="26" t="n">
        <v>0</v>
      </c>
      <c r="H163" s="27" t="n">
        <f aca="false">ROUNDDOWN(G163*F163,2)</f>
        <v>0</v>
      </c>
    </row>
    <row r="164" customFormat="false" ht="14.05" hidden="false" customHeight="false" outlineLevel="0" collapsed="false">
      <c r="A164" s="22" t="s">
        <v>256</v>
      </c>
      <c r="B164" s="23" t="s">
        <v>75</v>
      </c>
      <c r="C164" s="22" t="s">
        <v>76</v>
      </c>
      <c r="D164" s="22" t="s">
        <v>77</v>
      </c>
      <c r="E164" s="24" t="s">
        <v>54</v>
      </c>
      <c r="F164" s="25" t="n">
        <v>1</v>
      </c>
      <c r="G164" s="26" t="n">
        <v>0</v>
      </c>
      <c r="H164" s="27" t="n">
        <f aca="false">ROUNDDOWN(G164*F164,2)</f>
        <v>0</v>
      </c>
    </row>
    <row r="165" customFormat="false" ht="14.05" hidden="false" customHeight="false" outlineLevel="0" collapsed="false">
      <c r="A165" s="22" t="s">
        <v>257</v>
      </c>
      <c r="B165" s="23" t="s">
        <v>63</v>
      </c>
      <c r="C165" s="22" t="s">
        <v>37</v>
      </c>
      <c r="D165" s="22" t="s">
        <v>64</v>
      </c>
      <c r="E165" s="24" t="s">
        <v>54</v>
      </c>
      <c r="F165" s="25" t="n">
        <v>1</v>
      </c>
      <c r="G165" s="26" t="n">
        <v>0</v>
      </c>
      <c r="H165" s="27" t="n">
        <f aca="false">ROUNDDOWN(G165*F165,2)</f>
        <v>0</v>
      </c>
    </row>
    <row r="166" customFormat="false" ht="14.05" hidden="false" customHeight="false" outlineLevel="0" collapsed="false">
      <c r="A166" s="22" t="s">
        <v>258</v>
      </c>
      <c r="B166" s="23" t="s">
        <v>66</v>
      </c>
      <c r="C166" s="22" t="s">
        <v>37</v>
      </c>
      <c r="D166" s="22" t="s">
        <v>67</v>
      </c>
      <c r="E166" s="24" t="s">
        <v>54</v>
      </c>
      <c r="F166" s="25" t="n">
        <v>1</v>
      </c>
      <c r="G166" s="26" t="n">
        <v>0</v>
      </c>
      <c r="H166" s="27" t="n">
        <f aca="false">ROUNDDOWN(G166*F166,2)</f>
        <v>0</v>
      </c>
    </row>
    <row r="167" customFormat="false" ht="26.5" hidden="false" customHeight="false" outlineLevel="0" collapsed="false">
      <c r="A167" s="22" t="s">
        <v>259</v>
      </c>
      <c r="B167" s="23" t="s">
        <v>98</v>
      </c>
      <c r="C167" s="22" t="s">
        <v>22</v>
      </c>
      <c r="D167" s="22" t="s">
        <v>99</v>
      </c>
      <c r="E167" s="24" t="s">
        <v>54</v>
      </c>
      <c r="F167" s="25" t="n">
        <v>4</v>
      </c>
      <c r="G167" s="26" t="n">
        <v>0</v>
      </c>
      <c r="H167" s="27" t="n">
        <f aca="false">ROUNDDOWN(G167*F167,2)</f>
        <v>0</v>
      </c>
    </row>
    <row r="168" customFormat="false" ht="14.05" hidden="false" customHeight="false" outlineLevel="0" collapsed="false">
      <c r="A168" s="22" t="s">
        <v>260</v>
      </c>
      <c r="B168" s="23" t="s">
        <v>69</v>
      </c>
      <c r="C168" s="22" t="s">
        <v>22</v>
      </c>
      <c r="D168" s="22" t="s">
        <v>70</v>
      </c>
      <c r="E168" s="24" t="s">
        <v>54</v>
      </c>
      <c r="F168" s="25" t="n">
        <v>8</v>
      </c>
      <c r="G168" s="26" t="n">
        <v>0</v>
      </c>
      <c r="H168" s="27" t="n">
        <f aca="false">ROUNDDOWN(G168*F168,2)</f>
        <v>0</v>
      </c>
    </row>
    <row r="169" customFormat="false" ht="14.05" hidden="false" customHeight="false" outlineLevel="0" collapsed="false">
      <c r="A169" s="18" t="s">
        <v>261</v>
      </c>
      <c r="B169" s="18"/>
      <c r="C169" s="18"/>
      <c r="D169" s="18" t="s">
        <v>262</v>
      </c>
      <c r="E169" s="18"/>
      <c r="F169" s="28"/>
      <c r="G169" s="20"/>
      <c r="H169" s="21" t="n">
        <f aca="false">SUM(H170:H180)</f>
        <v>0</v>
      </c>
    </row>
    <row r="170" customFormat="false" ht="26.5" hidden="false" customHeight="false" outlineLevel="0" collapsed="false">
      <c r="A170" s="22" t="s">
        <v>263</v>
      </c>
      <c r="B170" s="23" t="s">
        <v>29</v>
      </c>
      <c r="C170" s="22" t="s">
        <v>30</v>
      </c>
      <c r="D170" s="22" t="s">
        <v>31</v>
      </c>
      <c r="E170" s="24" t="s">
        <v>24</v>
      </c>
      <c r="F170" s="25" t="n">
        <v>1.5</v>
      </c>
      <c r="G170" s="26" t="n">
        <v>0</v>
      </c>
      <c r="H170" s="27" t="n">
        <f aca="false">ROUNDDOWN(G170*F170,2)</f>
        <v>0</v>
      </c>
    </row>
    <row r="171" customFormat="false" ht="14.05" hidden="false" customHeight="false" outlineLevel="0" collapsed="false">
      <c r="A171" s="22" t="s">
        <v>264</v>
      </c>
      <c r="B171" s="23" t="s">
        <v>26</v>
      </c>
      <c r="C171" s="22" t="s">
        <v>22</v>
      </c>
      <c r="D171" s="22" t="s">
        <v>27</v>
      </c>
      <c r="E171" s="24" t="s">
        <v>24</v>
      </c>
      <c r="F171" s="25" t="n">
        <v>13.95</v>
      </c>
      <c r="G171" s="26" t="n">
        <v>0</v>
      </c>
      <c r="H171" s="27" t="n">
        <f aca="false">ROUNDDOWN(G171*F171,2)</f>
        <v>0</v>
      </c>
    </row>
    <row r="172" customFormat="false" ht="26.5" hidden="false" customHeight="false" outlineLevel="0" collapsed="false">
      <c r="A172" s="22" t="s">
        <v>265</v>
      </c>
      <c r="B172" s="23" t="s">
        <v>166</v>
      </c>
      <c r="C172" s="22" t="s">
        <v>30</v>
      </c>
      <c r="D172" s="22" t="s">
        <v>167</v>
      </c>
      <c r="E172" s="24" t="s">
        <v>24</v>
      </c>
      <c r="F172" s="25" t="n">
        <v>33</v>
      </c>
      <c r="G172" s="26" t="n">
        <v>0</v>
      </c>
      <c r="H172" s="27" t="n">
        <f aca="false">ROUNDDOWN(G172*F172,2)</f>
        <v>0</v>
      </c>
    </row>
    <row r="173" customFormat="false" ht="14.05" hidden="false" customHeight="false" outlineLevel="0" collapsed="false">
      <c r="A173" s="22" t="s">
        <v>266</v>
      </c>
      <c r="B173" s="23" t="s">
        <v>56</v>
      </c>
      <c r="C173" s="22" t="s">
        <v>37</v>
      </c>
      <c r="D173" s="22" t="s">
        <v>57</v>
      </c>
      <c r="E173" s="24" t="s">
        <v>58</v>
      </c>
      <c r="F173" s="25" t="n">
        <v>28</v>
      </c>
      <c r="G173" s="26" t="n">
        <v>0</v>
      </c>
      <c r="H173" s="27" t="n">
        <f aca="false">ROUNDDOWN(G173*F173,2)</f>
        <v>0</v>
      </c>
    </row>
    <row r="174" customFormat="false" ht="14.05" hidden="false" customHeight="false" outlineLevel="0" collapsed="false">
      <c r="A174" s="22" t="s">
        <v>267</v>
      </c>
      <c r="B174" s="23" t="s">
        <v>60</v>
      </c>
      <c r="C174" s="22" t="s">
        <v>22</v>
      </c>
      <c r="D174" s="22" t="s">
        <v>61</v>
      </c>
      <c r="E174" s="24" t="s">
        <v>58</v>
      </c>
      <c r="F174" s="25" t="n">
        <v>12</v>
      </c>
      <c r="G174" s="26" t="n">
        <v>0</v>
      </c>
      <c r="H174" s="27" t="n">
        <f aca="false">ROUNDDOWN(G174*F174,2)</f>
        <v>0</v>
      </c>
    </row>
    <row r="175" customFormat="false" ht="26.5" hidden="false" customHeight="false" outlineLevel="0" collapsed="false">
      <c r="A175" s="22" t="s">
        <v>268</v>
      </c>
      <c r="B175" s="23" t="s">
        <v>72</v>
      </c>
      <c r="C175" s="22" t="s">
        <v>22</v>
      </c>
      <c r="D175" s="22" t="s">
        <v>73</v>
      </c>
      <c r="E175" s="24" t="s">
        <v>58</v>
      </c>
      <c r="F175" s="25" t="n">
        <v>14</v>
      </c>
      <c r="G175" s="26" t="n">
        <v>0</v>
      </c>
      <c r="H175" s="27" t="n">
        <f aca="false">ROUNDDOWN(G175*F175,2)</f>
        <v>0</v>
      </c>
    </row>
    <row r="176" customFormat="false" ht="14.05" hidden="false" customHeight="false" outlineLevel="0" collapsed="false">
      <c r="A176" s="22" t="s">
        <v>269</v>
      </c>
      <c r="B176" s="23" t="s">
        <v>75</v>
      </c>
      <c r="C176" s="22" t="s">
        <v>76</v>
      </c>
      <c r="D176" s="22" t="s">
        <v>77</v>
      </c>
      <c r="E176" s="24" t="s">
        <v>54</v>
      </c>
      <c r="F176" s="25" t="n">
        <v>3</v>
      </c>
      <c r="G176" s="26" t="n">
        <v>0</v>
      </c>
      <c r="H176" s="27" t="n">
        <f aca="false">ROUNDDOWN(G176*F176,2)</f>
        <v>0</v>
      </c>
    </row>
    <row r="177" customFormat="false" ht="14.05" hidden="false" customHeight="false" outlineLevel="0" collapsed="false">
      <c r="A177" s="22" t="s">
        <v>270</v>
      </c>
      <c r="B177" s="23" t="s">
        <v>63</v>
      </c>
      <c r="C177" s="22" t="s">
        <v>37</v>
      </c>
      <c r="D177" s="22" t="s">
        <v>64</v>
      </c>
      <c r="E177" s="24" t="s">
        <v>54</v>
      </c>
      <c r="F177" s="25" t="n">
        <v>2</v>
      </c>
      <c r="G177" s="26" t="n">
        <v>0</v>
      </c>
      <c r="H177" s="27" t="n">
        <f aca="false">ROUNDDOWN(G177*F177,2)</f>
        <v>0</v>
      </c>
    </row>
    <row r="178" customFormat="false" ht="14.05" hidden="false" customHeight="false" outlineLevel="0" collapsed="false">
      <c r="A178" s="22" t="s">
        <v>271</v>
      </c>
      <c r="B178" s="23" t="s">
        <v>66</v>
      </c>
      <c r="C178" s="22" t="s">
        <v>37</v>
      </c>
      <c r="D178" s="22" t="s">
        <v>67</v>
      </c>
      <c r="E178" s="24" t="s">
        <v>54</v>
      </c>
      <c r="F178" s="25" t="n">
        <v>1</v>
      </c>
      <c r="G178" s="26" t="n">
        <v>0</v>
      </c>
      <c r="H178" s="27" t="n">
        <f aca="false">ROUNDDOWN(G178*F178,2)</f>
        <v>0</v>
      </c>
    </row>
    <row r="179" customFormat="false" ht="26.5" hidden="false" customHeight="false" outlineLevel="0" collapsed="false">
      <c r="A179" s="22" t="s">
        <v>272</v>
      </c>
      <c r="B179" s="23" t="s">
        <v>98</v>
      </c>
      <c r="C179" s="22" t="s">
        <v>22</v>
      </c>
      <c r="D179" s="22" t="s">
        <v>99</v>
      </c>
      <c r="E179" s="24" t="s">
        <v>54</v>
      </c>
      <c r="F179" s="25" t="n">
        <v>4</v>
      </c>
      <c r="G179" s="26" t="n">
        <v>0</v>
      </c>
      <c r="H179" s="27" t="n">
        <f aca="false">ROUNDDOWN(G179*F179,2)</f>
        <v>0</v>
      </c>
    </row>
    <row r="180" customFormat="false" ht="14.05" hidden="false" customHeight="false" outlineLevel="0" collapsed="false">
      <c r="A180" s="22" t="s">
        <v>273</v>
      </c>
      <c r="B180" s="23" t="s">
        <v>69</v>
      </c>
      <c r="C180" s="22" t="s">
        <v>22</v>
      </c>
      <c r="D180" s="22" t="s">
        <v>70</v>
      </c>
      <c r="E180" s="24" t="s">
        <v>54</v>
      </c>
      <c r="F180" s="25" t="n">
        <v>8</v>
      </c>
      <c r="G180" s="26" t="n">
        <v>0</v>
      </c>
      <c r="H180" s="27" t="n">
        <f aca="false">ROUNDDOWN(G180*F180,2)</f>
        <v>0</v>
      </c>
    </row>
    <row r="181" customFormat="false" ht="14.05" hidden="false" customHeight="false" outlineLevel="0" collapsed="false">
      <c r="A181" s="18" t="s">
        <v>274</v>
      </c>
      <c r="B181" s="18"/>
      <c r="C181" s="18"/>
      <c r="D181" s="18" t="s">
        <v>275</v>
      </c>
      <c r="E181" s="18"/>
      <c r="F181" s="28"/>
      <c r="G181" s="20"/>
      <c r="H181" s="21" t="n">
        <f aca="false">SUM(H182:H192)</f>
        <v>0</v>
      </c>
    </row>
    <row r="182" customFormat="false" ht="14.05" hidden="false" customHeight="false" outlineLevel="0" collapsed="false">
      <c r="A182" s="22" t="s">
        <v>276</v>
      </c>
      <c r="B182" s="23" t="s">
        <v>26</v>
      </c>
      <c r="C182" s="22" t="s">
        <v>22</v>
      </c>
      <c r="D182" s="22" t="s">
        <v>27</v>
      </c>
      <c r="E182" s="24" t="s">
        <v>24</v>
      </c>
      <c r="F182" s="25" t="n">
        <v>1</v>
      </c>
      <c r="G182" s="26" t="n">
        <v>0</v>
      </c>
      <c r="H182" s="27" t="n">
        <f aca="false">ROUNDDOWN(G182*F182,2)</f>
        <v>0</v>
      </c>
    </row>
    <row r="183" customFormat="false" ht="26.5" hidden="false" customHeight="false" outlineLevel="0" collapsed="false">
      <c r="A183" s="22" t="s">
        <v>277</v>
      </c>
      <c r="B183" s="23" t="s">
        <v>166</v>
      </c>
      <c r="C183" s="22" t="s">
        <v>30</v>
      </c>
      <c r="D183" s="22" t="s">
        <v>167</v>
      </c>
      <c r="E183" s="24" t="s">
        <v>24</v>
      </c>
      <c r="F183" s="25" t="n">
        <v>24.38</v>
      </c>
      <c r="G183" s="26" t="n">
        <v>0</v>
      </c>
      <c r="H183" s="27" t="n">
        <f aca="false">ROUNDDOWN(G183*F183,2)</f>
        <v>0</v>
      </c>
    </row>
    <row r="184" customFormat="false" ht="14.05" hidden="false" customHeight="false" outlineLevel="0" collapsed="false">
      <c r="A184" s="22" t="s">
        <v>278</v>
      </c>
      <c r="B184" s="23" t="s">
        <v>279</v>
      </c>
      <c r="C184" s="22" t="s">
        <v>22</v>
      </c>
      <c r="D184" s="22" t="s">
        <v>280</v>
      </c>
      <c r="E184" s="24" t="s">
        <v>24</v>
      </c>
      <c r="F184" s="25" t="n">
        <v>0.5</v>
      </c>
      <c r="G184" s="26" t="n">
        <v>0</v>
      </c>
      <c r="H184" s="27" t="n">
        <f aca="false">ROUNDDOWN(G184*F184,2)</f>
        <v>0</v>
      </c>
    </row>
    <row r="185" customFormat="false" ht="14.05" hidden="false" customHeight="false" outlineLevel="0" collapsed="false">
      <c r="A185" s="22" t="s">
        <v>281</v>
      </c>
      <c r="B185" s="23" t="s">
        <v>56</v>
      </c>
      <c r="C185" s="22" t="s">
        <v>37</v>
      </c>
      <c r="D185" s="22" t="s">
        <v>57</v>
      </c>
      <c r="E185" s="24" t="s">
        <v>58</v>
      </c>
      <c r="F185" s="25" t="n">
        <v>7.6</v>
      </c>
      <c r="G185" s="26" t="n">
        <v>0</v>
      </c>
      <c r="H185" s="27" t="n">
        <f aca="false">ROUNDDOWN(G185*F185,2)</f>
        <v>0</v>
      </c>
    </row>
    <row r="186" customFormat="false" ht="14.05" hidden="false" customHeight="false" outlineLevel="0" collapsed="false">
      <c r="A186" s="22" t="s">
        <v>282</v>
      </c>
      <c r="B186" s="23" t="s">
        <v>60</v>
      </c>
      <c r="C186" s="22" t="s">
        <v>22</v>
      </c>
      <c r="D186" s="22" t="s">
        <v>61</v>
      </c>
      <c r="E186" s="24" t="s">
        <v>58</v>
      </c>
      <c r="F186" s="25" t="n">
        <v>3</v>
      </c>
      <c r="G186" s="26" t="n">
        <v>0</v>
      </c>
      <c r="H186" s="27" t="n">
        <f aca="false">ROUNDDOWN(G186*F186,2)</f>
        <v>0</v>
      </c>
    </row>
    <row r="187" customFormat="false" ht="26.5" hidden="false" customHeight="false" outlineLevel="0" collapsed="false">
      <c r="A187" s="22" t="s">
        <v>283</v>
      </c>
      <c r="B187" s="23" t="s">
        <v>72</v>
      </c>
      <c r="C187" s="22" t="s">
        <v>22</v>
      </c>
      <c r="D187" s="22" t="s">
        <v>73</v>
      </c>
      <c r="E187" s="24" t="s">
        <v>58</v>
      </c>
      <c r="F187" s="25" t="n">
        <v>6</v>
      </c>
      <c r="G187" s="26" t="n">
        <v>0</v>
      </c>
      <c r="H187" s="27" t="n">
        <f aca="false">ROUNDDOWN(G187*F187,2)</f>
        <v>0</v>
      </c>
    </row>
    <row r="188" customFormat="false" ht="14.05" hidden="false" customHeight="false" outlineLevel="0" collapsed="false">
      <c r="A188" s="22" t="s">
        <v>284</v>
      </c>
      <c r="B188" s="23" t="s">
        <v>75</v>
      </c>
      <c r="C188" s="22" t="s">
        <v>76</v>
      </c>
      <c r="D188" s="22" t="s">
        <v>77</v>
      </c>
      <c r="E188" s="24" t="s">
        <v>54</v>
      </c>
      <c r="F188" s="25" t="n">
        <v>1</v>
      </c>
      <c r="G188" s="26" t="n">
        <v>0</v>
      </c>
      <c r="H188" s="27" t="n">
        <f aca="false">ROUNDDOWN(G188*F188,2)</f>
        <v>0</v>
      </c>
    </row>
    <row r="189" customFormat="false" ht="14.05" hidden="false" customHeight="false" outlineLevel="0" collapsed="false">
      <c r="A189" s="22" t="s">
        <v>285</v>
      </c>
      <c r="B189" s="23" t="s">
        <v>63</v>
      </c>
      <c r="C189" s="22" t="s">
        <v>37</v>
      </c>
      <c r="D189" s="22" t="s">
        <v>64</v>
      </c>
      <c r="E189" s="24" t="s">
        <v>54</v>
      </c>
      <c r="F189" s="25" t="n">
        <v>1</v>
      </c>
      <c r="G189" s="26" t="n">
        <v>0</v>
      </c>
      <c r="H189" s="27" t="n">
        <f aca="false">ROUNDDOWN(G189*F189,2)</f>
        <v>0</v>
      </c>
    </row>
    <row r="190" customFormat="false" ht="14.05" hidden="false" customHeight="false" outlineLevel="0" collapsed="false">
      <c r="A190" s="22" t="s">
        <v>286</v>
      </c>
      <c r="B190" s="23" t="s">
        <v>66</v>
      </c>
      <c r="C190" s="22" t="s">
        <v>37</v>
      </c>
      <c r="D190" s="22" t="s">
        <v>67</v>
      </c>
      <c r="E190" s="24" t="s">
        <v>54</v>
      </c>
      <c r="F190" s="25" t="n">
        <v>1</v>
      </c>
      <c r="G190" s="26" t="n">
        <v>0</v>
      </c>
      <c r="H190" s="27" t="n">
        <f aca="false">ROUNDDOWN(G190*F190,2)</f>
        <v>0</v>
      </c>
    </row>
    <row r="191" customFormat="false" ht="26.5" hidden="false" customHeight="false" outlineLevel="0" collapsed="false">
      <c r="A191" s="22" t="s">
        <v>287</v>
      </c>
      <c r="B191" s="23" t="s">
        <v>98</v>
      </c>
      <c r="C191" s="22" t="s">
        <v>22</v>
      </c>
      <c r="D191" s="22" t="s">
        <v>99</v>
      </c>
      <c r="E191" s="24" t="s">
        <v>54</v>
      </c>
      <c r="F191" s="25" t="n">
        <v>1</v>
      </c>
      <c r="G191" s="26" t="n">
        <v>0</v>
      </c>
      <c r="H191" s="27" t="n">
        <f aca="false">ROUNDDOWN(G191*F191,2)</f>
        <v>0</v>
      </c>
    </row>
    <row r="192" customFormat="false" ht="14.05" hidden="false" customHeight="false" outlineLevel="0" collapsed="false">
      <c r="A192" s="22" t="s">
        <v>288</v>
      </c>
      <c r="B192" s="23" t="s">
        <v>69</v>
      </c>
      <c r="C192" s="22" t="s">
        <v>22</v>
      </c>
      <c r="D192" s="22" t="s">
        <v>70</v>
      </c>
      <c r="E192" s="24" t="s">
        <v>54</v>
      </c>
      <c r="F192" s="25" t="n">
        <v>2</v>
      </c>
      <c r="G192" s="26" t="n">
        <v>0</v>
      </c>
      <c r="H192" s="27" t="n">
        <f aca="false">ROUNDDOWN(G192*F192,2)</f>
        <v>0</v>
      </c>
    </row>
    <row r="193" customFormat="false" ht="14.05" hidden="false" customHeight="false" outlineLevel="0" collapsed="false">
      <c r="A193" s="18" t="s">
        <v>289</v>
      </c>
      <c r="B193" s="18"/>
      <c r="C193" s="18"/>
      <c r="D193" s="18" t="s">
        <v>290</v>
      </c>
      <c r="E193" s="18"/>
      <c r="F193" s="28"/>
      <c r="G193" s="20"/>
      <c r="H193" s="21" t="n">
        <f aca="false">SUM(H194:H208)</f>
        <v>0</v>
      </c>
    </row>
    <row r="194" customFormat="false" ht="14.05" hidden="false" customHeight="false" outlineLevel="0" collapsed="false">
      <c r="A194" s="22" t="s">
        <v>291</v>
      </c>
      <c r="B194" s="23" t="s">
        <v>26</v>
      </c>
      <c r="C194" s="22" t="s">
        <v>22</v>
      </c>
      <c r="D194" s="22" t="s">
        <v>27</v>
      </c>
      <c r="E194" s="24" t="s">
        <v>24</v>
      </c>
      <c r="F194" s="25" t="n">
        <v>3.45</v>
      </c>
      <c r="G194" s="26" t="n">
        <v>0</v>
      </c>
      <c r="H194" s="27" t="n">
        <f aca="false">ROUNDDOWN(G194*F194,2)</f>
        <v>0</v>
      </c>
    </row>
    <row r="195" customFormat="false" ht="26.5" hidden="false" customHeight="false" outlineLevel="0" collapsed="false">
      <c r="A195" s="22" t="s">
        <v>292</v>
      </c>
      <c r="B195" s="23" t="s">
        <v>166</v>
      </c>
      <c r="C195" s="22" t="s">
        <v>30</v>
      </c>
      <c r="D195" s="22" t="s">
        <v>167</v>
      </c>
      <c r="E195" s="24" t="s">
        <v>24</v>
      </c>
      <c r="F195" s="25" t="n">
        <v>35.56</v>
      </c>
      <c r="G195" s="26" t="n">
        <v>0</v>
      </c>
      <c r="H195" s="27" t="n">
        <f aca="false">ROUNDDOWN(G195*F195,2)</f>
        <v>0</v>
      </c>
    </row>
    <row r="196" customFormat="false" ht="14.05" hidden="false" customHeight="false" outlineLevel="0" collapsed="false">
      <c r="A196" s="22" t="s">
        <v>293</v>
      </c>
      <c r="B196" s="23" t="s">
        <v>26</v>
      </c>
      <c r="C196" s="22" t="s">
        <v>22</v>
      </c>
      <c r="D196" s="22" t="s">
        <v>27</v>
      </c>
      <c r="E196" s="24" t="s">
        <v>24</v>
      </c>
      <c r="F196" s="25" t="n">
        <v>4.5</v>
      </c>
      <c r="G196" s="26" t="n">
        <v>0</v>
      </c>
      <c r="H196" s="27" t="n">
        <f aca="false">ROUNDDOWN(G196*F196,2)</f>
        <v>0</v>
      </c>
    </row>
    <row r="197" customFormat="false" ht="14.05" hidden="false" customHeight="false" outlineLevel="0" collapsed="false">
      <c r="A197" s="22" t="s">
        <v>294</v>
      </c>
      <c r="B197" s="23" t="s">
        <v>169</v>
      </c>
      <c r="C197" s="22" t="s">
        <v>22</v>
      </c>
      <c r="D197" s="22" t="s">
        <v>170</v>
      </c>
      <c r="E197" s="24" t="s">
        <v>24</v>
      </c>
      <c r="F197" s="25" t="n">
        <v>1.68</v>
      </c>
      <c r="G197" s="26" t="n">
        <v>0</v>
      </c>
      <c r="H197" s="27" t="n">
        <f aca="false">ROUNDDOWN(G197*F197,2)</f>
        <v>0</v>
      </c>
    </row>
    <row r="198" customFormat="false" ht="38.95" hidden="false" customHeight="false" outlineLevel="0" collapsed="false">
      <c r="A198" s="22" t="s">
        <v>295</v>
      </c>
      <c r="B198" s="23" t="s">
        <v>52</v>
      </c>
      <c r="C198" s="22" t="s">
        <v>30</v>
      </c>
      <c r="D198" s="22" t="s">
        <v>53</v>
      </c>
      <c r="E198" s="24" t="s">
        <v>54</v>
      </c>
      <c r="F198" s="25" t="n">
        <v>2</v>
      </c>
      <c r="G198" s="26" t="n">
        <v>0</v>
      </c>
      <c r="H198" s="27" t="n">
        <f aca="false">ROUNDDOWN(G198*F198,2)</f>
        <v>0</v>
      </c>
    </row>
    <row r="199" customFormat="false" ht="26.5" hidden="false" customHeight="false" outlineLevel="0" collapsed="false">
      <c r="A199" s="22" t="s">
        <v>296</v>
      </c>
      <c r="B199" s="23" t="s">
        <v>36</v>
      </c>
      <c r="C199" s="22" t="s">
        <v>37</v>
      </c>
      <c r="D199" s="22" t="s">
        <v>38</v>
      </c>
      <c r="E199" s="24" t="s">
        <v>24</v>
      </c>
      <c r="F199" s="25" t="n">
        <v>5.69</v>
      </c>
      <c r="G199" s="26" t="n">
        <v>0</v>
      </c>
      <c r="H199" s="27" t="n">
        <f aca="false">ROUNDDOWN(G199*F199,2)</f>
        <v>0</v>
      </c>
    </row>
    <row r="200" customFormat="false" ht="38.95" hidden="false" customHeight="false" outlineLevel="0" collapsed="false">
      <c r="A200" s="22" t="s">
        <v>297</v>
      </c>
      <c r="B200" s="23" t="s">
        <v>21</v>
      </c>
      <c r="C200" s="22" t="s">
        <v>22</v>
      </c>
      <c r="D200" s="22" t="s">
        <v>23</v>
      </c>
      <c r="E200" s="24" t="s">
        <v>24</v>
      </c>
      <c r="F200" s="25" t="n">
        <v>5.69</v>
      </c>
      <c r="G200" s="26" t="n">
        <v>0</v>
      </c>
      <c r="H200" s="27" t="n">
        <f aca="false">ROUNDDOWN(G200*F200,2)</f>
        <v>0</v>
      </c>
    </row>
    <row r="201" customFormat="false" ht="14.05" hidden="false" customHeight="false" outlineLevel="0" collapsed="false">
      <c r="A201" s="22" t="s">
        <v>298</v>
      </c>
      <c r="B201" s="23" t="s">
        <v>56</v>
      </c>
      <c r="C201" s="22" t="s">
        <v>37</v>
      </c>
      <c r="D201" s="22" t="s">
        <v>57</v>
      </c>
      <c r="E201" s="24" t="s">
        <v>58</v>
      </c>
      <c r="F201" s="25" t="n">
        <v>7.3</v>
      </c>
      <c r="G201" s="26" t="n">
        <v>0</v>
      </c>
      <c r="H201" s="27" t="n">
        <f aca="false">ROUNDDOWN(G201*F201,2)</f>
        <v>0</v>
      </c>
    </row>
    <row r="202" customFormat="false" ht="14.05" hidden="false" customHeight="false" outlineLevel="0" collapsed="false">
      <c r="A202" s="22" t="s">
        <v>299</v>
      </c>
      <c r="B202" s="23" t="s">
        <v>60</v>
      </c>
      <c r="C202" s="22" t="s">
        <v>22</v>
      </c>
      <c r="D202" s="22" t="s">
        <v>61</v>
      </c>
      <c r="E202" s="24" t="s">
        <v>58</v>
      </c>
      <c r="F202" s="25" t="n">
        <v>4</v>
      </c>
      <c r="G202" s="26" t="n">
        <v>0</v>
      </c>
      <c r="H202" s="27" t="n">
        <f aca="false">ROUNDDOWN(G202*F202,2)</f>
        <v>0</v>
      </c>
    </row>
    <row r="203" customFormat="false" ht="26.5" hidden="false" customHeight="false" outlineLevel="0" collapsed="false">
      <c r="A203" s="22" t="s">
        <v>300</v>
      </c>
      <c r="B203" s="23" t="s">
        <v>72</v>
      </c>
      <c r="C203" s="22" t="s">
        <v>22</v>
      </c>
      <c r="D203" s="22" t="s">
        <v>73</v>
      </c>
      <c r="E203" s="24" t="s">
        <v>58</v>
      </c>
      <c r="F203" s="25" t="n">
        <v>6</v>
      </c>
      <c r="G203" s="26" t="n">
        <v>0</v>
      </c>
      <c r="H203" s="27" t="n">
        <f aca="false">ROUNDDOWN(G203*F203,2)</f>
        <v>0</v>
      </c>
    </row>
    <row r="204" customFormat="false" ht="14.05" hidden="false" customHeight="false" outlineLevel="0" collapsed="false">
      <c r="A204" s="22" t="s">
        <v>301</v>
      </c>
      <c r="B204" s="23" t="s">
        <v>75</v>
      </c>
      <c r="C204" s="22" t="s">
        <v>76</v>
      </c>
      <c r="D204" s="22" t="s">
        <v>77</v>
      </c>
      <c r="E204" s="24" t="s">
        <v>54</v>
      </c>
      <c r="F204" s="25" t="n">
        <v>1</v>
      </c>
      <c r="G204" s="26" t="n">
        <v>0</v>
      </c>
      <c r="H204" s="27" t="n">
        <f aca="false">ROUNDDOWN(G204*F204,2)</f>
        <v>0</v>
      </c>
    </row>
    <row r="205" customFormat="false" ht="14.05" hidden="false" customHeight="false" outlineLevel="0" collapsed="false">
      <c r="A205" s="22" t="s">
        <v>302</v>
      </c>
      <c r="B205" s="23" t="s">
        <v>63</v>
      </c>
      <c r="C205" s="22" t="s">
        <v>37</v>
      </c>
      <c r="D205" s="22" t="s">
        <v>64</v>
      </c>
      <c r="E205" s="24" t="s">
        <v>54</v>
      </c>
      <c r="F205" s="25" t="n">
        <v>1</v>
      </c>
      <c r="G205" s="26" t="n">
        <v>0</v>
      </c>
      <c r="H205" s="27" t="n">
        <f aca="false">ROUNDDOWN(G205*F205,2)</f>
        <v>0</v>
      </c>
    </row>
    <row r="206" customFormat="false" ht="14.05" hidden="false" customHeight="false" outlineLevel="0" collapsed="false">
      <c r="A206" s="22" t="s">
        <v>303</v>
      </c>
      <c r="B206" s="23" t="s">
        <v>66</v>
      </c>
      <c r="C206" s="22" t="s">
        <v>37</v>
      </c>
      <c r="D206" s="22" t="s">
        <v>67</v>
      </c>
      <c r="E206" s="24" t="s">
        <v>54</v>
      </c>
      <c r="F206" s="25" t="n">
        <v>1</v>
      </c>
      <c r="G206" s="26" t="n">
        <v>0</v>
      </c>
      <c r="H206" s="27" t="n">
        <f aca="false">ROUNDDOWN(G206*F206,2)</f>
        <v>0</v>
      </c>
    </row>
    <row r="207" customFormat="false" ht="26.5" hidden="false" customHeight="false" outlineLevel="0" collapsed="false">
      <c r="A207" s="22" t="s">
        <v>304</v>
      </c>
      <c r="B207" s="23" t="s">
        <v>98</v>
      </c>
      <c r="C207" s="22" t="s">
        <v>22</v>
      </c>
      <c r="D207" s="22" t="s">
        <v>99</v>
      </c>
      <c r="E207" s="24" t="s">
        <v>54</v>
      </c>
      <c r="F207" s="25" t="n">
        <v>1</v>
      </c>
      <c r="G207" s="26" t="n">
        <v>0</v>
      </c>
      <c r="H207" s="27" t="n">
        <f aca="false">ROUNDDOWN(G207*F207,2)</f>
        <v>0</v>
      </c>
    </row>
    <row r="208" customFormat="false" ht="14.05" hidden="false" customHeight="false" outlineLevel="0" collapsed="false">
      <c r="A208" s="22" t="s">
        <v>305</v>
      </c>
      <c r="B208" s="23" t="s">
        <v>69</v>
      </c>
      <c r="C208" s="22" t="s">
        <v>22</v>
      </c>
      <c r="D208" s="22" t="s">
        <v>70</v>
      </c>
      <c r="E208" s="24" t="s">
        <v>54</v>
      </c>
      <c r="F208" s="25" t="n">
        <v>2</v>
      </c>
      <c r="G208" s="26" t="n">
        <v>0</v>
      </c>
      <c r="H208" s="27" t="n">
        <f aca="false">ROUNDDOWN(G208*F208,2)</f>
        <v>0</v>
      </c>
    </row>
    <row r="209" customFormat="false" ht="14.05" hidden="false" customHeight="false" outlineLevel="0" collapsed="false">
      <c r="A209" s="18" t="s">
        <v>306</v>
      </c>
      <c r="B209" s="18"/>
      <c r="C209" s="18"/>
      <c r="D209" s="18" t="s">
        <v>307</v>
      </c>
      <c r="E209" s="18"/>
      <c r="F209" s="28"/>
      <c r="G209" s="20"/>
      <c r="H209" s="21" t="n">
        <f aca="false">SUM(H210:H220)</f>
        <v>0</v>
      </c>
    </row>
    <row r="210" customFormat="false" ht="14.05" hidden="false" customHeight="false" outlineLevel="0" collapsed="false">
      <c r="A210" s="22" t="s">
        <v>308</v>
      </c>
      <c r="B210" s="23" t="s">
        <v>26</v>
      </c>
      <c r="C210" s="22" t="s">
        <v>22</v>
      </c>
      <c r="D210" s="22" t="s">
        <v>27</v>
      </c>
      <c r="E210" s="24" t="s">
        <v>24</v>
      </c>
      <c r="F210" s="25" t="n">
        <v>1</v>
      </c>
      <c r="G210" s="26" t="n">
        <v>0</v>
      </c>
      <c r="H210" s="27" t="n">
        <f aca="false">ROUNDDOWN(G210*F210,2)</f>
        <v>0</v>
      </c>
    </row>
    <row r="211" customFormat="false" ht="14.05" hidden="false" customHeight="false" outlineLevel="0" collapsed="false">
      <c r="A211" s="22" t="s">
        <v>309</v>
      </c>
      <c r="B211" s="23" t="s">
        <v>279</v>
      </c>
      <c r="C211" s="22" t="s">
        <v>22</v>
      </c>
      <c r="D211" s="22" t="s">
        <v>280</v>
      </c>
      <c r="E211" s="24" t="s">
        <v>24</v>
      </c>
      <c r="F211" s="25" t="n">
        <v>0.5</v>
      </c>
      <c r="G211" s="26" t="n">
        <v>0</v>
      </c>
      <c r="H211" s="27" t="n">
        <f aca="false">ROUNDDOWN(G211*F211,2)</f>
        <v>0</v>
      </c>
    </row>
    <row r="212" customFormat="false" ht="14.05" hidden="false" customHeight="false" outlineLevel="0" collapsed="false">
      <c r="A212" s="22" t="s">
        <v>310</v>
      </c>
      <c r="B212" s="23" t="s">
        <v>169</v>
      </c>
      <c r="C212" s="22" t="s">
        <v>22</v>
      </c>
      <c r="D212" s="22" t="s">
        <v>170</v>
      </c>
      <c r="E212" s="24" t="s">
        <v>24</v>
      </c>
      <c r="F212" s="25" t="n">
        <v>1.68</v>
      </c>
      <c r="G212" s="26" t="n">
        <v>0</v>
      </c>
      <c r="H212" s="27" t="n">
        <f aca="false">ROUNDDOWN(G212*F212,2)</f>
        <v>0</v>
      </c>
    </row>
    <row r="213" customFormat="false" ht="14.05" hidden="false" customHeight="false" outlineLevel="0" collapsed="false">
      <c r="A213" s="22" t="s">
        <v>311</v>
      </c>
      <c r="B213" s="23" t="s">
        <v>56</v>
      </c>
      <c r="C213" s="22" t="s">
        <v>37</v>
      </c>
      <c r="D213" s="22" t="s">
        <v>57</v>
      </c>
      <c r="E213" s="24" t="s">
        <v>58</v>
      </c>
      <c r="F213" s="25" t="n">
        <v>12</v>
      </c>
      <c r="G213" s="26" t="n">
        <v>0</v>
      </c>
      <c r="H213" s="27" t="n">
        <f aca="false">ROUNDDOWN(G213*F213,2)</f>
        <v>0</v>
      </c>
    </row>
    <row r="214" customFormat="false" ht="14.05" hidden="false" customHeight="false" outlineLevel="0" collapsed="false">
      <c r="A214" s="22" t="s">
        <v>312</v>
      </c>
      <c r="B214" s="23" t="s">
        <v>60</v>
      </c>
      <c r="C214" s="22" t="s">
        <v>22</v>
      </c>
      <c r="D214" s="22" t="s">
        <v>61</v>
      </c>
      <c r="E214" s="24" t="s">
        <v>58</v>
      </c>
      <c r="F214" s="25" t="n">
        <v>6</v>
      </c>
      <c r="G214" s="26" t="n">
        <v>0</v>
      </c>
      <c r="H214" s="27" t="n">
        <f aca="false">ROUNDDOWN(G214*F214,2)</f>
        <v>0</v>
      </c>
    </row>
    <row r="215" customFormat="false" ht="26.5" hidden="false" customHeight="false" outlineLevel="0" collapsed="false">
      <c r="A215" s="22" t="s">
        <v>313</v>
      </c>
      <c r="B215" s="23" t="s">
        <v>72</v>
      </c>
      <c r="C215" s="22" t="s">
        <v>22</v>
      </c>
      <c r="D215" s="22" t="s">
        <v>73</v>
      </c>
      <c r="E215" s="24" t="s">
        <v>58</v>
      </c>
      <c r="F215" s="25" t="n">
        <v>6</v>
      </c>
      <c r="G215" s="26" t="n">
        <v>0</v>
      </c>
      <c r="H215" s="27" t="n">
        <f aca="false">ROUNDDOWN(G215*F215,2)</f>
        <v>0</v>
      </c>
    </row>
    <row r="216" customFormat="false" ht="14.05" hidden="false" customHeight="false" outlineLevel="0" collapsed="false">
      <c r="A216" s="22" t="s">
        <v>314</v>
      </c>
      <c r="B216" s="23" t="s">
        <v>75</v>
      </c>
      <c r="C216" s="22" t="s">
        <v>76</v>
      </c>
      <c r="D216" s="22" t="s">
        <v>77</v>
      </c>
      <c r="E216" s="24" t="s">
        <v>54</v>
      </c>
      <c r="F216" s="25" t="n">
        <v>1</v>
      </c>
      <c r="G216" s="26" t="n">
        <v>0</v>
      </c>
      <c r="H216" s="27" t="n">
        <f aca="false">ROUNDDOWN(G216*F216,2)</f>
        <v>0</v>
      </c>
    </row>
    <row r="217" customFormat="false" ht="14.05" hidden="false" customHeight="false" outlineLevel="0" collapsed="false">
      <c r="A217" s="22" t="s">
        <v>315</v>
      </c>
      <c r="B217" s="23" t="s">
        <v>63</v>
      </c>
      <c r="C217" s="22" t="s">
        <v>37</v>
      </c>
      <c r="D217" s="22" t="s">
        <v>64</v>
      </c>
      <c r="E217" s="24" t="s">
        <v>54</v>
      </c>
      <c r="F217" s="25" t="n">
        <v>1</v>
      </c>
      <c r="G217" s="26" t="n">
        <v>0</v>
      </c>
      <c r="H217" s="27" t="n">
        <f aca="false">ROUNDDOWN(G217*F217,2)</f>
        <v>0</v>
      </c>
    </row>
    <row r="218" customFormat="false" ht="14.05" hidden="false" customHeight="false" outlineLevel="0" collapsed="false">
      <c r="A218" s="22" t="s">
        <v>316</v>
      </c>
      <c r="B218" s="23" t="s">
        <v>66</v>
      </c>
      <c r="C218" s="22" t="s">
        <v>37</v>
      </c>
      <c r="D218" s="22" t="s">
        <v>67</v>
      </c>
      <c r="E218" s="24" t="s">
        <v>54</v>
      </c>
      <c r="F218" s="25" t="n">
        <v>1</v>
      </c>
      <c r="G218" s="26" t="n">
        <v>0</v>
      </c>
      <c r="H218" s="27" t="n">
        <f aca="false">ROUNDDOWN(G218*F218,2)</f>
        <v>0</v>
      </c>
    </row>
    <row r="219" customFormat="false" ht="26.5" hidden="false" customHeight="false" outlineLevel="0" collapsed="false">
      <c r="A219" s="22" t="s">
        <v>317</v>
      </c>
      <c r="B219" s="23" t="s">
        <v>98</v>
      </c>
      <c r="C219" s="22" t="s">
        <v>22</v>
      </c>
      <c r="D219" s="22" t="s">
        <v>99</v>
      </c>
      <c r="E219" s="24" t="s">
        <v>54</v>
      </c>
      <c r="F219" s="25" t="n">
        <v>1</v>
      </c>
      <c r="G219" s="26" t="n">
        <v>0</v>
      </c>
      <c r="H219" s="27" t="n">
        <f aca="false">ROUNDDOWN(G219*F219,2)</f>
        <v>0</v>
      </c>
    </row>
    <row r="220" customFormat="false" ht="14.05" hidden="false" customHeight="false" outlineLevel="0" collapsed="false">
      <c r="A220" s="22" t="s">
        <v>318</v>
      </c>
      <c r="B220" s="23" t="s">
        <v>69</v>
      </c>
      <c r="C220" s="22" t="s">
        <v>22</v>
      </c>
      <c r="D220" s="22" t="s">
        <v>70</v>
      </c>
      <c r="E220" s="24" t="s">
        <v>54</v>
      </c>
      <c r="F220" s="25" t="n">
        <v>2</v>
      </c>
      <c r="G220" s="26" t="n">
        <v>0</v>
      </c>
      <c r="H220" s="27" t="n">
        <f aca="false">ROUNDDOWN(G220*F220,2)</f>
        <v>0</v>
      </c>
    </row>
    <row r="221" customFormat="false" ht="14.05" hidden="false" customHeight="false" outlineLevel="0" collapsed="false">
      <c r="A221" s="18" t="s">
        <v>319</v>
      </c>
      <c r="B221" s="18"/>
      <c r="C221" s="18"/>
      <c r="D221" s="18" t="s">
        <v>320</v>
      </c>
      <c r="E221" s="18"/>
      <c r="F221" s="28"/>
      <c r="G221" s="20"/>
      <c r="H221" s="21" t="n">
        <f aca="false">SUM(H222:H234)</f>
        <v>0</v>
      </c>
    </row>
    <row r="222" customFormat="false" ht="14.05" hidden="false" customHeight="false" outlineLevel="0" collapsed="false">
      <c r="A222" s="22" t="s">
        <v>321</v>
      </c>
      <c r="B222" s="23" t="s">
        <v>26</v>
      </c>
      <c r="C222" s="22" t="s">
        <v>22</v>
      </c>
      <c r="D222" s="22" t="s">
        <v>27</v>
      </c>
      <c r="E222" s="24" t="s">
        <v>24</v>
      </c>
      <c r="F222" s="25" t="n">
        <v>5.81</v>
      </c>
      <c r="G222" s="26" t="n">
        <v>0</v>
      </c>
      <c r="H222" s="27" t="n">
        <f aca="false">ROUNDDOWN(G222*F222,2)</f>
        <v>0</v>
      </c>
    </row>
    <row r="223" customFormat="false" ht="14.05" hidden="false" customHeight="false" outlineLevel="0" collapsed="false">
      <c r="A223" s="22" t="s">
        <v>322</v>
      </c>
      <c r="B223" s="23" t="s">
        <v>323</v>
      </c>
      <c r="C223" s="22" t="s">
        <v>22</v>
      </c>
      <c r="D223" s="22" t="s">
        <v>324</v>
      </c>
      <c r="E223" s="24" t="s">
        <v>54</v>
      </c>
      <c r="F223" s="25" t="n">
        <v>1</v>
      </c>
      <c r="G223" s="26" t="n">
        <v>0</v>
      </c>
      <c r="H223" s="27" t="n">
        <f aca="false">ROUNDDOWN(G223*F223,2)</f>
        <v>0</v>
      </c>
    </row>
    <row r="224" customFormat="false" ht="26.5" hidden="false" customHeight="false" outlineLevel="0" collapsed="false">
      <c r="A224" s="22" t="s">
        <v>325</v>
      </c>
      <c r="B224" s="23" t="s">
        <v>326</v>
      </c>
      <c r="C224" s="22" t="s">
        <v>22</v>
      </c>
      <c r="D224" s="22" t="s">
        <v>327</v>
      </c>
      <c r="E224" s="24" t="s">
        <v>54</v>
      </c>
      <c r="F224" s="25" t="n">
        <v>1</v>
      </c>
      <c r="G224" s="26" t="n">
        <v>0</v>
      </c>
      <c r="H224" s="27" t="n">
        <f aca="false">ROUNDDOWN(G224*F224,2)</f>
        <v>0</v>
      </c>
    </row>
    <row r="225" customFormat="false" ht="26.5" hidden="false" customHeight="false" outlineLevel="0" collapsed="false">
      <c r="A225" s="22" t="s">
        <v>328</v>
      </c>
      <c r="B225" s="23" t="s">
        <v>29</v>
      </c>
      <c r="C225" s="22" t="s">
        <v>30</v>
      </c>
      <c r="D225" s="22" t="s">
        <v>31</v>
      </c>
      <c r="E225" s="24" t="s">
        <v>24</v>
      </c>
      <c r="F225" s="25" t="n">
        <v>1.2</v>
      </c>
      <c r="G225" s="26" t="n">
        <v>0</v>
      </c>
      <c r="H225" s="27" t="n">
        <f aca="false">ROUNDDOWN(G225*F225,2)</f>
        <v>0</v>
      </c>
    </row>
    <row r="226" customFormat="false" ht="14.05" hidden="false" customHeight="false" outlineLevel="0" collapsed="false">
      <c r="A226" s="22" t="s">
        <v>329</v>
      </c>
      <c r="B226" s="23" t="s">
        <v>169</v>
      </c>
      <c r="C226" s="22" t="s">
        <v>22</v>
      </c>
      <c r="D226" s="22" t="s">
        <v>170</v>
      </c>
      <c r="E226" s="24" t="s">
        <v>24</v>
      </c>
      <c r="F226" s="25" t="n">
        <v>1.68</v>
      </c>
      <c r="G226" s="26" t="n">
        <v>0</v>
      </c>
      <c r="H226" s="27" t="n">
        <f aca="false">ROUNDDOWN(G226*F226,2)</f>
        <v>0</v>
      </c>
    </row>
    <row r="227" customFormat="false" ht="14.05" hidden="false" customHeight="false" outlineLevel="0" collapsed="false">
      <c r="A227" s="22" t="s">
        <v>330</v>
      </c>
      <c r="B227" s="23" t="s">
        <v>56</v>
      </c>
      <c r="C227" s="22" t="s">
        <v>37</v>
      </c>
      <c r="D227" s="22" t="s">
        <v>57</v>
      </c>
      <c r="E227" s="24" t="s">
        <v>58</v>
      </c>
      <c r="F227" s="25" t="n">
        <v>21.6</v>
      </c>
      <c r="G227" s="26" t="n">
        <v>0</v>
      </c>
      <c r="H227" s="27" t="n">
        <f aca="false">ROUNDDOWN(G227*F227,2)</f>
        <v>0</v>
      </c>
    </row>
    <row r="228" customFormat="false" ht="14.05" hidden="false" customHeight="false" outlineLevel="0" collapsed="false">
      <c r="A228" s="22" t="s">
        <v>331</v>
      </c>
      <c r="B228" s="23" t="s">
        <v>60</v>
      </c>
      <c r="C228" s="22" t="s">
        <v>22</v>
      </c>
      <c r="D228" s="22" t="s">
        <v>61</v>
      </c>
      <c r="E228" s="24" t="s">
        <v>58</v>
      </c>
      <c r="F228" s="25" t="n">
        <v>9</v>
      </c>
      <c r="G228" s="26" t="n">
        <v>0</v>
      </c>
      <c r="H228" s="27" t="n">
        <f aca="false">ROUNDDOWN(G228*F228,2)</f>
        <v>0</v>
      </c>
    </row>
    <row r="229" customFormat="false" ht="26.5" hidden="false" customHeight="false" outlineLevel="0" collapsed="false">
      <c r="A229" s="22" t="s">
        <v>332</v>
      </c>
      <c r="B229" s="23" t="s">
        <v>72</v>
      </c>
      <c r="C229" s="22" t="s">
        <v>22</v>
      </c>
      <c r="D229" s="22" t="s">
        <v>73</v>
      </c>
      <c r="E229" s="24" t="s">
        <v>58</v>
      </c>
      <c r="F229" s="25" t="n">
        <v>10</v>
      </c>
      <c r="G229" s="26" t="n">
        <v>0</v>
      </c>
      <c r="H229" s="27" t="n">
        <f aca="false">ROUNDDOWN(G229*F229,2)</f>
        <v>0</v>
      </c>
    </row>
    <row r="230" customFormat="false" ht="14.05" hidden="false" customHeight="false" outlineLevel="0" collapsed="false">
      <c r="A230" s="22" t="s">
        <v>333</v>
      </c>
      <c r="B230" s="23" t="s">
        <v>75</v>
      </c>
      <c r="C230" s="22" t="s">
        <v>76</v>
      </c>
      <c r="D230" s="22" t="s">
        <v>77</v>
      </c>
      <c r="E230" s="24" t="s">
        <v>54</v>
      </c>
      <c r="F230" s="25" t="n">
        <v>2</v>
      </c>
      <c r="G230" s="26" t="n">
        <v>0</v>
      </c>
      <c r="H230" s="27" t="n">
        <f aca="false">ROUNDDOWN(G230*F230,2)</f>
        <v>0</v>
      </c>
    </row>
    <row r="231" customFormat="false" ht="14.05" hidden="false" customHeight="false" outlineLevel="0" collapsed="false">
      <c r="A231" s="22" t="s">
        <v>334</v>
      </c>
      <c r="B231" s="23" t="s">
        <v>63</v>
      </c>
      <c r="C231" s="22" t="s">
        <v>37</v>
      </c>
      <c r="D231" s="22" t="s">
        <v>64</v>
      </c>
      <c r="E231" s="24" t="s">
        <v>54</v>
      </c>
      <c r="F231" s="25" t="n">
        <v>2</v>
      </c>
      <c r="G231" s="26" t="n">
        <v>0</v>
      </c>
      <c r="H231" s="27" t="n">
        <f aca="false">ROUNDDOWN(G231*F231,2)</f>
        <v>0</v>
      </c>
    </row>
    <row r="232" customFormat="false" ht="14.05" hidden="false" customHeight="false" outlineLevel="0" collapsed="false">
      <c r="A232" s="22" t="s">
        <v>335</v>
      </c>
      <c r="B232" s="23" t="s">
        <v>66</v>
      </c>
      <c r="C232" s="22" t="s">
        <v>37</v>
      </c>
      <c r="D232" s="22" t="s">
        <v>67</v>
      </c>
      <c r="E232" s="24" t="s">
        <v>54</v>
      </c>
      <c r="F232" s="25" t="n">
        <v>2</v>
      </c>
      <c r="G232" s="26" t="n">
        <v>0</v>
      </c>
      <c r="H232" s="27" t="n">
        <f aca="false">ROUNDDOWN(G232*F232,2)</f>
        <v>0</v>
      </c>
    </row>
    <row r="233" customFormat="false" ht="26.5" hidden="false" customHeight="false" outlineLevel="0" collapsed="false">
      <c r="A233" s="22" t="s">
        <v>336</v>
      </c>
      <c r="B233" s="23" t="s">
        <v>98</v>
      </c>
      <c r="C233" s="22" t="s">
        <v>22</v>
      </c>
      <c r="D233" s="22" t="s">
        <v>99</v>
      </c>
      <c r="E233" s="24" t="s">
        <v>54</v>
      </c>
      <c r="F233" s="25" t="n">
        <v>2</v>
      </c>
      <c r="G233" s="26" t="n">
        <v>0</v>
      </c>
      <c r="H233" s="27" t="n">
        <f aca="false">ROUNDDOWN(G233*F233,2)</f>
        <v>0</v>
      </c>
    </row>
    <row r="234" customFormat="false" ht="14.05" hidden="false" customHeight="false" outlineLevel="0" collapsed="false">
      <c r="A234" s="22" t="s">
        <v>337</v>
      </c>
      <c r="B234" s="23" t="s">
        <v>69</v>
      </c>
      <c r="C234" s="22" t="s">
        <v>22</v>
      </c>
      <c r="D234" s="22" t="s">
        <v>70</v>
      </c>
      <c r="E234" s="24" t="s">
        <v>54</v>
      </c>
      <c r="F234" s="25" t="n">
        <v>4</v>
      </c>
      <c r="G234" s="26" t="n">
        <v>0</v>
      </c>
      <c r="H234" s="27" t="n">
        <f aca="false">ROUNDDOWN(G234*F234,2)</f>
        <v>0</v>
      </c>
    </row>
    <row r="235" customFormat="false" ht="14.05" hidden="false" customHeight="false" outlineLevel="0" collapsed="false">
      <c r="A235" s="18" t="s">
        <v>338</v>
      </c>
      <c r="B235" s="18"/>
      <c r="C235" s="18"/>
      <c r="D235" s="18" t="s">
        <v>339</v>
      </c>
      <c r="E235" s="18"/>
      <c r="F235" s="28"/>
      <c r="G235" s="20"/>
      <c r="H235" s="21" t="n">
        <f aca="false">SUM(H236:H248)</f>
        <v>0</v>
      </c>
    </row>
    <row r="236" customFormat="false" ht="26.5" hidden="false" customHeight="false" outlineLevel="0" collapsed="false">
      <c r="A236" s="22" t="s">
        <v>340</v>
      </c>
      <c r="B236" s="23" t="s">
        <v>29</v>
      </c>
      <c r="C236" s="22" t="s">
        <v>30</v>
      </c>
      <c r="D236" s="22" t="s">
        <v>31</v>
      </c>
      <c r="E236" s="24" t="s">
        <v>24</v>
      </c>
      <c r="F236" s="25" t="n">
        <v>12.5</v>
      </c>
      <c r="G236" s="26" t="n">
        <v>0</v>
      </c>
      <c r="H236" s="27" t="n">
        <f aca="false">ROUNDDOWN(G236*F236,2)</f>
        <v>0</v>
      </c>
    </row>
    <row r="237" customFormat="false" ht="26.5" hidden="false" customHeight="false" outlineLevel="0" collapsed="false">
      <c r="A237" s="22" t="s">
        <v>341</v>
      </c>
      <c r="B237" s="23" t="s">
        <v>166</v>
      </c>
      <c r="C237" s="22" t="s">
        <v>30</v>
      </c>
      <c r="D237" s="22" t="s">
        <v>167</v>
      </c>
      <c r="E237" s="24" t="s">
        <v>24</v>
      </c>
      <c r="F237" s="25" t="n">
        <v>26.82</v>
      </c>
      <c r="G237" s="26" t="n">
        <v>0</v>
      </c>
      <c r="H237" s="27" t="n">
        <f aca="false">ROUNDDOWN(G237*F237,2)</f>
        <v>0</v>
      </c>
    </row>
    <row r="238" customFormat="false" ht="14.05" hidden="false" customHeight="false" outlineLevel="0" collapsed="false">
      <c r="A238" s="22" t="s">
        <v>342</v>
      </c>
      <c r="B238" s="23" t="s">
        <v>343</v>
      </c>
      <c r="C238" s="22" t="s">
        <v>30</v>
      </c>
      <c r="D238" s="22" t="s">
        <v>344</v>
      </c>
      <c r="E238" s="24" t="s">
        <v>345</v>
      </c>
      <c r="F238" s="25" t="n">
        <v>80</v>
      </c>
      <c r="G238" s="26" t="n">
        <v>0</v>
      </c>
      <c r="H238" s="27" t="n">
        <f aca="false">ROUNDDOWN(G238*F238,2)</f>
        <v>0</v>
      </c>
    </row>
    <row r="239" customFormat="false" ht="38.95" hidden="false" customHeight="false" outlineLevel="0" collapsed="false">
      <c r="A239" s="22" t="s">
        <v>346</v>
      </c>
      <c r="B239" s="23" t="s">
        <v>347</v>
      </c>
      <c r="C239" s="22" t="s">
        <v>30</v>
      </c>
      <c r="D239" s="22" t="s">
        <v>348</v>
      </c>
      <c r="E239" s="24" t="s">
        <v>24</v>
      </c>
      <c r="F239" s="25" t="n">
        <v>13.5</v>
      </c>
      <c r="G239" s="26" t="n">
        <v>0</v>
      </c>
      <c r="H239" s="27" t="n">
        <f aca="false">ROUNDDOWN(G239*F239,2)</f>
        <v>0</v>
      </c>
    </row>
    <row r="240" customFormat="false" ht="38.95" hidden="false" customHeight="false" outlineLevel="0" collapsed="false">
      <c r="A240" s="22" t="s">
        <v>349</v>
      </c>
      <c r="B240" s="23" t="s">
        <v>52</v>
      </c>
      <c r="C240" s="22" t="s">
        <v>30</v>
      </c>
      <c r="D240" s="22" t="s">
        <v>53</v>
      </c>
      <c r="E240" s="24" t="s">
        <v>54</v>
      </c>
      <c r="F240" s="25" t="n">
        <v>2</v>
      </c>
      <c r="G240" s="26" t="n">
        <v>0</v>
      </c>
      <c r="H240" s="27" t="n">
        <f aca="false">ROUNDDOWN(G240*F240,2)</f>
        <v>0</v>
      </c>
    </row>
    <row r="241" customFormat="false" ht="14.05" hidden="false" customHeight="false" outlineLevel="0" collapsed="false">
      <c r="A241" s="22" t="s">
        <v>350</v>
      </c>
      <c r="B241" s="23" t="s">
        <v>56</v>
      </c>
      <c r="C241" s="22" t="s">
        <v>37</v>
      </c>
      <c r="D241" s="22" t="s">
        <v>57</v>
      </c>
      <c r="E241" s="24" t="s">
        <v>58</v>
      </c>
      <c r="F241" s="25" t="n">
        <v>22.8</v>
      </c>
      <c r="G241" s="26" t="n">
        <v>0</v>
      </c>
      <c r="H241" s="27" t="n">
        <f aca="false">ROUNDDOWN(G241*F241,2)</f>
        <v>0</v>
      </c>
    </row>
    <row r="242" customFormat="false" ht="14.05" hidden="false" customHeight="false" outlineLevel="0" collapsed="false">
      <c r="A242" s="22" t="s">
        <v>351</v>
      </c>
      <c r="B242" s="23" t="s">
        <v>60</v>
      </c>
      <c r="C242" s="22" t="s">
        <v>22</v>
      </c>
      <c r="D242" s="22" t="s">
        <v>61</v>
      </c>
      <c r="E242" s="24" t="s">
        <v>58</v>
      </c>
      <c r="F242" s="25" t="n">
        <v>8</v>
      </c>
      <c r="G242" s="26" t="n">
        <v>0</v>
      </c>
      <c r="H242" s="27" t="n">
        <f aca="false">ROUNDDOWN(G242*F242,2)</f>
        <v>0</v>
      </c>
    </row>
    <row r="243" customFormat="false" ht="26.5" hidden="false" customHeight="false" outlineLevel="0" collapsed="false">
      <c r="A243" s="22" t="s">
        <v>352</v>
      </c>
      <c r="B243" s="23" t="s">
        <v>72</v>
      </c>
      <c r="C243" s="22" t="s">
        <v>22</v>
      </c>
      <c r="D243" s="22" t="s">
        <v>73</v>
      </c>
      <c r="E243" s="24" t="s">
        <v>58</v>
      </c>
      <c r="F243" s="25" t="n">
        <v>10</v>
      </c>
      <c r="G243" s="26" t="n">
        <v>0</v>
      </c>
      <c r="H243" s="27" t="n">
        <f aca="false">ROUNDDOWN(G243*F243,2)</f>
        <v>0</v>
      </c>
    </row>
    <row r="244" customFormat="false" ht="14.05" hidden="false" customHeight="false" outlineLevel="0" collapsed="false">
      <c r="A244" s="22" t="s">
        <v>353</v>
      </c>
      <c r="B244" s="23" t="s">
        <v>75</v>
      </c>
      <c r="C244" s="22" t="s">
        <v>76</v>
      </c>
      <c r="D244" s="22" t="s">
        <v>77</v>
      </c>
      <c r="E244" s="24" t="s">
        <v>54</v>
      </c>
      <c r="F244" s="25" t="n">
        <v>2</v>
      </c>
      <c r="G244" s="26" t="n">
        <v>0</v>
      </c>
      <c r="H244" s="27" t="n">
        <f aca="false">ROUNDDOWN(G244*F244,2)</f>
        <v>0</v>
      </c>
    </row>
    <row r="245" customFormat="false" ht="14.05" hidden="false" customHeight="false" outlineLevel="0" collapsed="false">
      <c r="A245" s="22" t="s">
        <v>354</v>
      </c>
      <c r="B245" s="23" t="s">
        <v>63</v>
      </c>
      <c r="C245" s="22" t="s">
        <v>37</v>
      </c>
      <c r="D245" s="22" t="s">
        <v>64</v>
      </c>
      <c r="E245" s="24" t="s">
        <v>54</v>
      </c>
      <c r="F245" s="25" t="n">
        <v>2</v>
      </c>
      <c r="G245" s="26" t="n">
        <v>0</v>
      </c>
      <c r="H245" s="27" t="n">
        <f aca="false">ROUNDDOWN(G245*F245,2)</f>
        <v>0</v>
      </c>
    </row>
    <row r="246" customFormat="false" ht="14.05" hidden="false" customHeight="false" outlineLevel="0" collapsed="false">
      <c r="A246" s="22" t="s">
        <v>355</v>
      </c>
      <c r="B246" s="23" t="s">
        <v>66</v>
      </c>
      <c r="C246" s="22" t="s">
        <v>37</v>
      </c>
      <c r="D246" s="22" t="s">
        <v>67</v>
      </c>
      <c r="E246" s="24" t="s">
        <v>54</v>
      </c>
      <c r="F246" s="25" t="n">
        <v>2</v>
      </c>
      <c r="G246" s="26" t="n">
        <v>0</v>
      </c>
      <c r="H246" s="27" t="n">
        <f aca="false">ROUNDDOWN(G246*F246,2)</f>
        <v>0</v>
      </c>
    </row>
    <row r="247" customFormat="false" ht="26.5" hidden="false" customHeight="false" outlineLevel="0" collapsed="false">
      <c r="A247" s="22" t="s">
        <v>356</v>
      </c>
      <c r="B247" s="23" t="s">
        <v>98</v>
      </c>
      <c r="C247" s="22" t="s">
        <v>22</v>
      </c>
      <c r="D247" s="22" t="s">
        <v>99</v>
      </c>
      <c r="E247" s="24" t="s">
        <v>54</v>
      </c>
      <c r="F247" s="25" t="n">
        <v>3</v>
      </c>
      <c r="G247" s="26" t="n">
        <v>0</v>
      </c>
      <c r="H247" s="27" t="n">
        <f aca="false">ROUNDDOWN(G247*F247,2)</f>
        <v>0</v>
      </c>
    </row>
    <row r="248" customFormat="false" ht="14.05" hidden="false" customHeight="false" outlineLevel="0" collapsed="false">
      <c r="A248" s="22" t="s">
        <v>357</v>
      </c>
      <c r="B248" s="23" t="s">
        <v>69</v>
      </c>
      <c r="C248" s="22" t="s">
        <v>22</v>
      </c>
      <c r="D248" s="22" t="s">
        <v>70</v>
      </c>
      <c r="E248" s="24" t="s">
        <v>54</v>
      </c>
      <c r="F248" s="25" t="n">
        <v>6</v>
      </c>
      <c r="G248" s="26" t="n">
        <v>0</v>
      </c>
      <c r="H248" s="27" t="n">
        <f aca="false">ROUNDDOWN(G248*F248,2)</f>
        <v>0</v>
      </c>
    </row>
    <row r="249" customFormat="false" ht="14.05" hidden="false" customHeight="false" outlineLevel="0" collapsed="false">
      <c r="A249" s="18" t="s">
        <v>358</v>
      </c>
      <c r="B249" s="18"/>
      <c r="C249" s="18"/>
      <c r="D249" s="18" t="s">
        <v>359</v>
      </c>
      <c r="E249" s="18"/>
      <c r="F249" s="28"/>
      <c r="G249" s="20"/>
      <c r="H249" s="21" t="n">
        <f aca="false">SUM(H250:H256)</f>
        <v>0</v>
      </c>
    </row>
    <row r="250" customFormat="false" ht="14.05" hidden="false" customHeight="false" outlineLevel="0" collapsed="false">
      <c r="A250" s="22" t="s">
        <v>360</v>
      </c>
      <c r="B250" s="23" t="s">
        <v>361</v>
      </c>
      <c r="C250" s="22" t="s">
        <v>80</v>
      </c>
      <c r="D250" s="22" t="s">
        <v>362</v>
      </c>
      <c r="E250" s="24" t="s">
        <v>24</v>
      </c>
      <c r="F250" s="25" t="n">
        <v>417.06</v>
      </c>
      <c r="G250" s="26" t="n">
        <v>0</v>
      </c>
      <c r="H250" s="27" t="n">
        <f aca="false">ROUNDDOWN(G250*F250,2)</f>
        <v>0</v>
      </c>
    </row>
    <row r="251" customFormat="false" ht="14.05" hidden="false" customHeight="false" outlineLevel="0" collapsed="false">
      <c r="A251" s="22" t="s">
        <v>363</v>
      </c>
      <c r="B251" s="23" t="s">
        <v>60</v>
      </c>
      <c r="C251" s="22" t="s">
        <v>22</v>
      </c>
      <c r="D251" s="22" t="s">
        <v>61</v>
      </c>
      <c r="E251" s="24" t="s">
        <v>58</v>
      </c>
      <c r="F251" s="25" t="n">
        <v>160</v>
      </c>
      <c r="G251" s="26" t="n">
        <v>0</v>
      </c>
      <c r="H251" s="27" t="n">
        <f aca="false">ROUNDDOWN(G251*F251,2)</f>
        <v>0</v>
      </c>
    </row>
    <row r="252" customFormat="false" ht="26.5" hidden="false" customHeight="false" outlineLevel="0" collapsed="false">
      <c r="A252" s="22" t="s">
        <v>364</v>
      </c>
      <c r="B252" s="23" t="s">
        <v>98</v>
      </c>
      <c r="C252" s="22" t="s">
        <v>22</v>
      </c>
      <c r="D252" s="22" t="s">
        <v>99</v>
      </c>
      <c r="E252" s="24" t="s">
        <v>54</v>
      </c>
      <c r="F252" s="25" t="n">
        <v>15</v>
      </c>
      <c r="G252" s="26" t="n">
        <v>0</v>
      </c>
      <c r="H252" s="27" t="n">
        <f aca="false">ROUNDDOWN(G252*F252,2)</f>
        <v>0</v>
      </c>
    </row>
    <row r="253" customFormat="false" ht="14.05" hidden="false" customHeight="false" outlineLevel="0" collapsed="false">
      <c r="A253" s="22" t="s">
        <v>365</v>
      </c>
      <c r="B253" s="23" t="s">
        <v>69</v>
      </c>
      <c r="C253" s="22" t="s">
        <v>22</v>
      </c>
      <c r="D253" s="22" t="s">
        <v>70</v>
      </c>
      <c r="E253" s="24" t="s">
        <v>54</v>
      </c>
      <c r="F253" s="25" t="n">
        <v>30</v>
      </c>
      <c r="G253" s="26" t="n">
        <v>0</v>
      </c>
      <c r="H253" s="27" t="n">
        <f aca="false">ROUNDDOWN(G253*F253,2)</f>
        <v>0</v>
      </c>
    </row>
    <row r="254" customFormat="false" ht="26.5" hidden="false" customHeight="false" outlineLevel="0" collapsed="false">
      <c r="A254" s="22" t="s">
        <v>366</v>
      </c>
      <c r="B254" s="23" t="s">
        <v>367</v>
      </c>
      <c r="C254" s="22" t="s">
        <v>22</v>
      </c>
      <c r="D254" s="22" t="s">
        <v>368</v>
      </c>
      <c r="E254" s="24" t="s">
        <v>54</v>
      </c>
      <c r="F254" s="25" t="n">
        <v>1</v>
      </c>
      <c r="G254" s="26" t="n">
        <v>0</v>
      </c>
      <c r="H254" s="27" t="n">
        <f aca="false">ROUNDDOWN(G254*F254,2)</f>
        <v>0</v>
      </c>
    </row>
    <row r="255" customFormat="false" ht="26.5" hidden="false" customHeight="false" outlineLevel="0" collapsed="false">
      <c r="A255" s="22" t="s">
        <v>369</v>
      </c>
      <c r="B255" s="23" t="s">
        <v>370</v>
      </c>
      <c r="C255" s="22" t="s">
        <v>22</v>
      </c>
      <c r="D255" s="22" t="s">
        <v>371</v>
      </c>
      <c r="E255" s="24" t="s">
        <v>54</v>
      </c>
      <c r="F255" s="25" t="n">
        <v>2</v>
      </c>
      <c r="G255" s="26" t="n">
        <v>0</v>
      </c>
      <c r="H255" s="27" t="n">
        <f aca="false">ROUNDDOWN(G255*F255,2)</f>
        <v>0</v>
      </c>
    </row>
    <row r="256" customFormat="false" ht="26.5" hidden="false" customHeight="false" outlineLevel="0" collapsed="false">
      <c r="A256" s="22" t="s">
        <v>372</v>
      </c>
      <c r="B256" s="23" t="s">
        <v>373</v>
      </c>
      <c r="C256" s="22" t="s">
        <v>22</v>
      </c>
      <c r="D256" s="22" t="s">
        <v>374</v>
      </c>
      <c r="E256" s="24" t="s">
        <v>54</v>
      </c>
      <c r="F256" s="25" t="n">
        <v>1</v>
      </c>
      <c r="G256" s="26" t="n">
        <v>0</v>
      </c>
      <c r="H256" s="27" t="n">
        <f aca="false">ROUNDDOWN(G256*F256,2)</f>
        <v>0</v>
      </c>
    </row>
    <row r="257" customFormat="false" ht="14.05" hidden="false" customHeight="false" outlineLevel="0" collapsed="false">
      <c r="A257" s="18" t="s">
        <v>375</v>
      </c>
      <c r="B257" s="18"/>
      <c r="C257" s="18"/>
      <c r="D257" s="18" t="s">
        <v>376</v>
      </c>
      <c r="E257" s="18"/>
      <c r="F257" s="28"/>
      <c r="G257" s="20"/>
      <c r="H257" s="21" t="n">
        <f aca="false">SUM(H258:H260)</f>
        <v>0</v>
      </c>
    </row>
    <row r="258" customFormat="false" ht="14.05" hidden="false" customHeight="false" outlineLevel="0" collapsed="false">
      <c r="A258" s="22" t="s">
        <v>377</v>
      </c>
      <c r="B258" s="23" t="s">
        <v>378</v>
      </c>
      <c r="C258" s="22" t="s">
        <v>76</v>
      </c>
      <c r="D258" s="22" t="s">
        <v>379</v>
      </c>
      <c r="E258" s="24" t="s">
        <v>24</v>
      </c>
      <c r="F258" s="25" t="n">
        <v>392</v>
      </c>
      <c r="G258" s="26" t="n">
        <v>0</v>
      </c>
      <c r="H258" s="27" t="n">
        <f aca="false">ROUNDDOWN(G258*F258,2)</f>
        <v>0</v>
      </c>
    </row>
    <row r="259" customFormat="false" ht="14.05" hidden="false" customHeight="false" outlineLevel="0" collapsed="false">
      <c r="A259" s="22" t="s">
        <v>380</v>
      </c>
      <c r="B259" s="23" t="s">
        <v>26</v>
      </c>
      <c r="C259" s="22" t="s">
        <v>22</v>
      </c>
      <c r="D259" s="22" t="s">
        <v>27</v>
      </c>
      <c r="E259" s="24" t="s">
        <v>24</v>
      </c>
      <c r="F259" s="25" t="n">
        <v>5</v>
      </c>
      <c r="G259" s="26" t="n">
        <v>0</v>
      </c>
      <c r="H259" s="27" t="n">
        <f aca="false">ROUNDDOWN(G259*F259,2)</f>
        <v>0</v>
      </c>
    </row>
    <row r="260" customFormat="false" ht="14.05" hidden="false" customHeight="false" outlineLevel="0" collapsed="false">
      <c r="A260" s="22" t="s">
        <v>381</v>
      </c>
      <c r="B260" s="23" t="s">
        <v>382</v>
      </c>
      <c r="C260" s="22" t="s">
        <v>37</v>
      </c>
      <c r="D260" s="22" t="s">
        <v>383</v>
      </c>
      <c r="E260" s="24" t="s">
        <v>384</v>
      </c>
      <c r="F260" s="25" t="n">
        <v>92.68</v>
      </c>
      <c r="G260" s="26" t="n">
        <v>0</v>
      </c>
      <c r="H260" s="27" t="n">
        <f aca="false">ROUNDDOWN(G260*F260,2)</f>
        <v>0</v>
      </c>
    </row>
    <row r="261" customFormat="false" ht="14.05" hidden="false" customHeight="false" outlineLevel="0" collapsed="false">
      <c r="A261" s="18" t="s">
        <v>385</v>
      </c>
      <c r="B261" s="18"/>
      <c r="C261" s="18"/>
      <c r="D261" s="18" t="s">
        <v>386</v>
      </c>
      <c r="E261" s="18"/>
      <c r="F261" s="28"/>
      <c r="G261" s="20"/>
      <c r="H261" s="21" t="n">
        <f aca="false">SUM(H262+H283+H302+H318+H334+H348+H350)</f>
        <v>0</v>
      </c>
    </row>
    <row r="262" customFormat="false" ht="14.05" hidden="false" customHeight="false" outlineLevel="0" collapsed="false">
      <c r="A262" s="18" t="s">
        <v>387</v>
      </c>
      <c r="B262" s="18"/>
      <c r="C262" s="18"/>
      <c r="D262" s="18" t="s">
        <v>388</v>
      </c>
      <c r="E262" s="18"/>
      <c r="F262" s="28"/>
      <c r="G262" s="20"/>
      <c r="H262" s="21" t="n">
        <f aca="false">SUM(H263:H282)</f>
        <v>0</v>
      </c>
    </row>
    <row r="263" customFormat="false" ht="26.5" hidden="false" customHeight="false" outlineLevel="0" collapsed="false">
      <c r="A263" s="22" t="s">
        <v>389</v>
      </c>
      <c r="B263" s="23" t="s">
        <v>169</v>
      </c>
      <c r="C263" s="22" t="s">
        <v>22</v>
      </c>
      <c r="D263" s="22" t="s">
        <v>390</v>
      </c>
      <c r="E263" s="24" t="s">
        <v>24</v>
      </c>
      <c r="F263" s="25" t="n">
        <v>1.68</v>
      </c>
      <c r="G263" s="26" t="n">
        <v>0</v>
      </c>
      <c r="H263" s="27" t="n">
        <f aca="false">ROUNDDOWN(G263*F263,2)</f>
        <v>0</v>
      </c>
    </row>
    <row r="264" customFormat="false" ht="26.5" hidden="false" customHeight="false" outlineLevel="0" collapsed="false">
      <c r="A264" s="22" t="s">
        <v>391</v>
      </c>
      <c r="B264" s="23" t="s">
        <v>169</v>
      </c>
      <c r="C264" s="22" t="s">
        <v>22</v>
      </c>
      <c r="D264" s="22" t="s">
        <v>392</v>
      </c>
      <c r="E264" s="24" t="s">
        <v>24</v>
      </c>
      <c r="F264" s="25" t="n">
        <v>2.94</v>
      </c>
      <c r="G264" s="26" t="n">
        <v>0</v>
      </c>
      <c r="H264" s="27" t="n">
        <f aca="false">ROUNDDOWN(G264*F264,2)</f>
        <v>0</v>
      </c>
    </row>
    <row r="265" customFormat="false" ht="14.05" hidden="false" customHeight="false" outlineLevel="0" collapsed="false">
      <c r="A265" s="22" t="s">
        <v>393</v>
      </c>
      <c r="B265" s="23" t="s">
        <v>394</v>
      </c>
      <c r="C265" s="22" t="s">
        <v>76</v>
      </c>
      <c r="D265" s="22" t="s">
        <v>395</v>
      </c>
      <c r="E265" s="24" t="s">
        <v>54</v>
      </c>
      <c r="F265" s="25" t="n">
        <v>2</v>
      </c>
      <c r="G265" s="26" t="n">
        <v>0</v>
      </c>
      <c r="H265" s="27" t="n">
        <f aca="false">ROUNDDOWN(G265*F265,2)</f>
        <v>0</v>
      </c>
    </row>
    <row r="266" customFormat="false" ht="14.05" hidden="false" customHeight="false" outlineLevel="0" collapsed="false">
      <c r="A266" s="22" t="s">
        <v>396</v>
      </c>
      <c r="B266" s="23" t="s">
        <v>397</v>
      </c>
      <c r="C266" s="22" t="s">
        <v>80</v>
      </c>
      <c r="D266" s="22" t="s">
        <v>398</v>
      </c>
      <c r="E266" s="24" t="s">
        <v>54</v>
      </c>
      <c r="F266" s="25" t="n">
        <v>2</v>
      </c>
      <c r="G266" s="26" t="n">
        <v>0</v>
      </c>
      <c r="H266" s="27" t="n">
        <f aca="false">ROUNDDOWN(G266*F266,2)</f>
        <v>0</v>
      </c>
    </row>
    <row r="267" customFormat="false" ht="26.5" hidden="false" customHeight="false" outlineLevel="0" collapsed="false">
      <c r="A267" s="22" t="s">
        <v>399</v>
      </c>
      <c r="B267" s="23" t="s">
        <v>400</v>
      </c>
      <c r="C267" s="22" t="s">
        <v>22</v>
      </c>
      <c r="D267" s="22" t="s">
        <v>401</v>
      </c>
      <c r="E267" s="24" t="s">
        <v>54</v>
      </c>
      <c r="F267" s="25" t="n">
        <v>2</v>
      </c>
      <c r="G267" s="26" t="n">
        <v>0</v>
      </c>
      <c r="H267" s="27" t="n">
        <f aca="false">ROUNDDOWN(G267*F267,2)</f>
        <v>0</v>
      </c>
    </row>
    <row r="268" customFormat="false" ht="14.05" hidden="false" customHeight="false" outlineLevel="0" collapsed="false">
      <c r="A268" s="22" t="s">
        <v>402</v>
      </c>
      <c r="B268" s="23" t="s">
        <v>403</v>
      </c>
      <c r="C268" s="22" t="s">
        <v>80</v>
      </c>
      <c r="D268" s="22" t="s">
        <v>404</v>
      </c>
      <c r="E268" s="24" t="s">
        <v>54</v>
      </c>
      <c r="F268" s="25" t="n">
        <v>1</v>
      </c>
      <c r="G268" s="26" t="n">
        <v>0</v>
      </c>
      <c r="H268" s="27" t="n">
        <f aca="false">ROUNDDOWN(G268*F268,2)</f>
        <v>0</v>
      </c>
    </row>
    <row r="269" customFormat="false" ht="14.05" hidden="false" customHeight="false" outlineLevel="0" collapsed="false">
      <c r="A269" s="22" t="s">
        <v>405</v>
      </c>
      <c r="B269" s="23" t="s">
        <v>406</v>
      </c>
      <c r="C269" s="22" t="s">
        <v>80</v>
      </c>
      <c r="D269" s="22" t="s">
        <v>407</v>
      </c>
      <c r="E269" s="24" t="s">
        <v>54</v>
      </c>
      <c r="F269" s="25" t="n">
        <v>1</v>
      </c>
      <c r="G269" s="26" t="n">
        <v>0</v>
      </c>
      <c r="H269" s="27" t="n">
        <f aca="false">ROUNDDOWN(G269*F269,2)</f>
        <v>0</v>
      </c>
    </row>
    <row r="270" customFormat="false" ht="14.05" hidden="false" customHeight="false" outlineLevel="0" collapsed="false">
      <c r="A270" s="22" t="s">
        <v>408</v>
      </c>
      <c r="B270" s="23" t="s">
        <v>409</v>
      </c>
      <c r="C270" s="22" t="s">
        <v>22</v>
      </c>
      <c r="D270" s="22" t="s">
        <v>410</v>
      </c>
      <c r="E270" s="24" t="s">
        <v>54</v>
      </c>
      <c r="F270" s="25" t="n">
        <v>1</v>
      </c>
      <c r="G270" s="26" t="n">
        <v>0</v>
      </c>
      <c r="H270" s="27" t="n">
        <f aca="false">ROUNDDOWN(G270*F270,2)</f>
        <v>0</v>
      </c>
    </row>
    <row r="271" customFormat="false" ht="26.5" hidden="false" customHeight="false" outlineLevel="0" collapsed="false">
      <c r="A271" s="22" t="s">
        <v>411</v>
      </c>
      <c r="B271" s="23" t="s">
        <v>412</v>
      </c>
      <c r="C271" s="22" t="s">
        <v>30</v>
      </c>
      <c r="D271" s="22" t="s">
        <v>413</v>
      </c>
      <c r="E271" s="24" t="s">
        <v>24</v>
      </c>
      <c r="F271" s="25" t="n">
        <v>11</v>
      </c>
      <c r="G271" s="26" t="n">
        <v>0</v>
      </c>
      <c r="H271" s="27" t="n">
        <f aca="false">ROUNDDOWN(G271*F271,2)</f>
        <v>0</v>
      </c>
    </row>
    <row r="272" customFormat="false" ht="14.05" hidden="false" customHeight="false" outlineLevel="0" collapsed="false">
      <c r="A272" s="22" t="s">
        <v>414</v>
      </c>
      <c r="B272" s="23" t="s">
        <v>415</v>
      </c>
      <c r="C272" s="22" t="s">
        <v>80</v>
      </c>
      <c r="D272" s="22" t="s">
        <v>416</v>
      </c>
      <c r="E272" s="24" t="s">
        <v>54</v>
      </c>
      <c r="F272" s="25" t="n">
        <v>1</v>
      </c>
      <c r="G272" s="26" t="n">
        <v>0</v>
      </c>
      <c r="H272" s="27" t="n">
        <f aca="false">ROUNDDOWN(G272*F272,2)</f>
        <v>0</v>
      </c>
    </row>
    <row r="273" customFormat="false" ht="51.4" hidden="false" customHeight="false" outlineLevel="0" collapsed="false">
      <c r="A273" s="22" t="s">
        <v>417</v>
      </c>
      <c r="B273" s="23" t="s">
        <v>418</v>
      </c>
      <c r="C273" s="22" t="s">
        <v>30</v>
      </c>
      <c r="D273" s="22" t="s">
        <v>419</v>
      </c>
      <c r="E273" s="24" t="s">
        <v>54</v>
      </c>
      <c r="F273" s="25" t="n">
        <v>2</v>
      </c>
      <c r="G273" s="26" t="n">
        <v>0</v>
      </c>
      <c r="H273" s="27" t="n">
        <f aca="false">ROUNDDOWN(G273*F273,2)</f>
        <v>0</v>
      </c>
    </row>
    <row r="274" customFormat="false" ht="26.5" hidden="false" customHeight="false" outlineLevel="0" collapsed="false">
      <c r="A274" s="22" t="s">
        <v>420</v>
      </c>
      <c r="B274" s="23" t="s">
        <v>421</v>
      </c>
      <c r="C274" s="22" t="s">
        <v>30</v>
      </c>
      <c r="D274" s="22" t="s">
        <v>422</v>
      </c>
      <c r="E274" s="24" t="s">
        <v>24</v>
      </c>
      <c r="F274" s="25" t="n">
        <v>1</v>
      </c>
      <c r="G274" s="26" t="n">
        <v>0</v>
      </c>
      <c r="H274" s="27" t="n">
        <f aca="false">ROUNDDOWN(G274*F274,2)</f>
        <v>0</v>
      </c>
    </row>
    <row r="275" customFormat="false" ht="14.05" hidden="false" customHeight="false" outlineLevel="0" collapsed="false">
      <c r="A275" s="22" t="s">
        <v>423</v>
      </c>
      <c r="B275" s="23" t="s">
        <v>56</v>
      </c>
      <c r="C275" s="22" t="s">
        <v>37</v>
      </c>
      <c r="D275" s="22" t="s">
        <v>57</v>
      </c>
      <c r="E275" s="24" t="s">
        <v>58</v>
      </c>
      <c r="F275" s="25" t="n">
        <v>32</v>
      </c>
      <c r="G275" s="26" t="n">
        <v>0</v>
      </c>
      <c r="H275" s="27" t="n">
        <f aca="false">ROUNDDOWN(G275*F275,2)</f>
        <v>0</v>
      </c>
    </row>
    <row r="276" customFormat="false" ht="14.05" hidden="false" customHeight="false" outlineLevel="0" collapsed="false">
      <c r="A276" s="22" t="s">
        <v>424</v>
      </c>
      <c r="B276" s="23" t="s">
        <v>60</v>
      </c>
      <c r="C276" s="22" t="s">
        <v>22</v>
      </c>
      <c r="D276" s="22" t="s">
        <v>61</v>
      </c>
      <c r="E276" s="24" t="s">
        <v>58</v>
      </c>
      <c r="F276" s="25" t="n">
        <v>22</v>
      </c>
      <c r="G276" s="26" t="n">
        <v>0</v>
      </c>
      <c r="H276" s="27" t="n">
        <f aca="false">ROUNDDOWN(G276*F276,2)</f>
        <v>0</v>
      </c>
    </row>
    <row r="277" customFormat="false" ht="14.05" hidden="false" customHeight="false" outlineLevel="0" collapsed="false">
      <c r="A277" s="22" t="s">
        <v>425</v>
      </c>
      <c r="B277" s="23" t="s">
        <v>63</v>
      </c>
      <c r="C277" s="22" t="s">
        <v>37</v>
      </c>
      <c r="D277" s="22" t="s">
        <v>64</v>
      </c>
      <c r="E277" s="24" t="s">
        <v>54</v>
      </c>
      <c r="F277" s="25" t="n">
        <v>1</v>
      </c>
      <c r="G277" s="26" t="n">
        <v>0</v>
      </c>
      <c r="H277" s="27" t="n">
        <f aca="false">ROUNDDOWN(G277*F277,2)</f>
        <v>0</v>
      </c>
    </row>
    <row r="278" customFormat="false" ht="14.05" hidden="false" customHeight="false" outlineLevel="0" collapsed="false">
      <c r="A278" s="22" t="s">
        <v>426</v>
      </c>
      <c r="B278" s="23" t="s">
        <v>66</v>
      </c>
      <c r="C278" s="22" t="s">
        <v>37</v>
      </c>
      <c r="D278" s="22" t="s">
        <v>67</v>
      </c>
      <c r="E278" s="24" t="s">
        <v>54</v>
      </c>
      <c r="F278" s="25" t="n">
        <v>1</v>
      </c>
      <c r="G278" s="26" t="n">
        <v>0</v>
      </c>
      <c r="H278" s="27" t="n">
        <f aca="false">ROUNDDOWN(G278*F278,2)</f>
        <v>0</v>
      </c>
    </row>
    <row r="279" customFormat="false" ht="26.5" hidden="false" customHeight="false" outlineLevel="0" collapsed="false">
      <c r="A279" s="22" t="s">
        <v>427</v>
      </c>
      <c r="B279" s="23" t="s">
        <v>98</v>
      </c>
      <c r="C279" s="22" t="s">
        <v>22</v>
      </c>
      <c r="D279" s="22" t="s">
        <v>99</v>
      </c>
      <c r="E279" s="24" t="s">
        <v>54</v>
      </c>
      <c r="F279" s="25" t="n">
        <v>3</v>
      </c>
      <c r="G279" s="26" t="n">
        <v>0</v>
      </c>
      <c r="H279" s="27" t="n">
        <f aca="false">ROUNDDOWN(G279*F279,2)</f>
        <v>0</v>
      </c>
    </row>
    <row r="280" customFormat="false" ht="14.05" hidden="false" customHeight="false" outlineLevel="0" collapsed="false">
      <c r="A280" s="22" t="s">
        <v>428</v>
      </c>
      <c r="B280" s="23" t="s">
        <v>69</v>
      </c>
      <c r="C280" s="22" t="s">
        <v>22</v>
      </c>
      <c r="D280" s="22" t="s">
        <v>70</v>
      </c>
      <c r="E280" s="24" t="s">
        <v>54</v>
      </c>
      <c r="F280" s="25" t="n">
        <v>6</v>
      </c>
      <c r="G280" s="26" t="n">
        <v>0</v>
      </c>
      <c r="H280" s="27" t="n">
        <f aca="false">ROUNDDOWN(G280*F280,2)</f>
        <v>0</v>
      </c>
    </row>
    <row r="281" customFormat="false" ht="14.05" hidden="false" customHeight="false" outlineLevel="0" collapsed="false">
      <c r="A281" s="22" t="s">
        <v>429</v>
      </c>
      <c r="B281" s="23" t="s">
        <v>430</v>
      </c>
      <c r="C281" s="22" t="s">
        <v>113</v>
      </c>
      <c r="D281" s="22" t="s">
        <v>431</v>
      </c>
      <c r="E281" s="24" t="s">
        <v>432</v>
      </c>
      <c r="F281" s="25" t="n">
        <v>26</v>
      </c>
      <c r="G281" s="26" t="n">
        <v>0</v>
      </c>
      <c r="H281" s="27" t="n">
        <f aca="false">ROUNDDOWN(G281*F281,2)</f>
        <v>0</v>
      </c>
    </row>
    <row r="282" customFormat="false" ht="26.5" hidden="false" customHeight="false" outlineLevel="0" collapsed="false">
      <c r="A282" s="22" t="s">
        <v>433</v>
      </c>
      <c r="B282" s="23" t="s">
        <v>72</v>
      </c>
      <c r="C282" s="22" t="s">
        <v>22</v>
      </c>
      <c r="D282" s="22" t="s">
        <v>73</v>
      </c>
      <c r="E282" s="24" t="s">
        <v>58</v>
      </c>
      <c r="F282" s="25" t="n">
        <v>1</v>
      </c>
      <c r="G282" s="26" t="n">
        <v>0</v>
      </c>
      <c r="H282" s="27" t="n">
        <f aca="false">ROUNDDOWN(G282*F282,2)</f>
        <v>0</v>
      </c>
    </row>
    <row r="283" customFormat="false" ht="14.05" hidden="false" customHeight="false" outlineLevel="0" collapsed="false">
      <c r="A283" s="18" t="s">
        <v>434</v>
      </c>
      <c r="B283" s="18"/>
      <c r="C283" s="18"/>
      <c r="D283" s="18" t="s">
        <v>435</v>
      </c>
      <c r="E283" s="18"/>
      <c r="F283" s="28"/>
      <c r="G283" s="20"/>
      <c r="H283" s="21" t="n">
        <f aca="false">SUM(H284:H301)</f>
        <v>0</v>
      </c>
    </row>
    <row r="284" customFormat="false" ht="26.5" hidden="false" customHeight="false" outlineLevel="0" collapsed="false">
      <c r="A284" s="22" t="s">
        <v>436</v>
      </c>
      <c r="B284" s="23" t="s">
        <v>169</v>
      </c>
      <c r="C284" s="22" t="s">
        <v>22</v>
      </c>
      <c r="D284" s="22" t="s">
        <v>390</v>
      </c>
      <c r="E284" s="24" t="s">
        <v>24</v>
      </c>
      <c r="F284" s="25" t="n">
        <v>1.68</v>
      </c>
      <c r="G284" s="26" t="n">
        <v>0</v>
      </c>
      <c r="H284" s="27" t="n">
        <f aca="false">ROUNDDOWN(G284*F284,2)</f>
        <v>0</v>
      </c>
    </row>
    <row r="285" customFormat="false" ht="26.5" hidden="false" customHeight="false" outlineLevel="0" collapsed="false">
      <c r="A285" s="22" t="s">
        <v>437</v>
      </c>
      <c r="B285" s="23" t="s">
        <v>169</v>
      </c>
      <c r="C285" s="22" t="s">
        <v>22</v>
      </c>
      <c r="D285" s="22" t="s">
        <v>438</v>
      </c>
      <c r="E285" s="24" t="s">
        <v>24</v>
      </c>
      <c r="F285" s="25" t="n">
        <v>2.94</v>
      </c>
      <c r="G285" s="26" t="n">
        <v>0</v>
      </c>
      <c r="H285" s="27" t="n">
        <f aca="false">ROUNDDOWN(G285*F285,2)</f>
        <v>0</v>
      </c>
    </row>
    <row r="286" customFormat="false" ht="14.05" hidden="false" customHeight="false" outlineLevel="0" collapsed="false">
      <c r="A286" s="22" t="s">
        <v>439</v>
      </c>
      <c r="B286" s="23" t="s">
        <v>397</v>
      </c>
      <c r="C286" s="22" t="s">
        <v>80</v>
      </c>
      <c r="D286" s="22" t="s">
        <v>398</v>
      </c>
      <c r="E286" s="24" t="s">
        <v>54</v>
      </c>
      <c r="F286" s="25" t="n">
        <v>1</v>
      </c>
      <c r="G286" s="26" t="n">
        <v>0</v>
      </c>
      <c r="H286" s="27" t="n">
        <f aca="false">ROUNDDOWN(G286*F286,2)</f>
        <v>0</v>
      </c>
    </row>
    <row r="287" customFormat="false" ht="26.5" hidden="false" customHeight="false" outlineLevel="0" collapsed="false">
      <c r="A287" s="22" t="s">
        <v>440</v>
      </c>
      <c r="B287" s="23" t="s">
        <v>400</v>
      </c>
      <c r="C287" s="22" t="s">
        <v>22</v>
      </c>
      <c r="D287" s="22" t="s">
        <v>401</v>
      </c>
      <c r="E287" s="24" t="s">
        <v>54</v>
      </c>
      <c r="F287" s="25" t="n">
        <v>2</v>
      </c>
      <c r="G287" s="26" t="n">
        <v>0</v>
      </c>
      <c r="H287" s="27" t="n">
        <f aca="false">ROUNDDOWN(G287*F287,2)</f>
        <v>0</v>
      </c>
    </row>
    <row r="288" customFormat="false" ht="14.05" hidden="false" customHeight="false" outlineLevel="0" collapsed="false">
      <c r="A288" s="22" t="s">
        <v>441</v>
      </c>
      <c r="B288" s="23" t="s">
        <v>403</v>
      </c>
      <c r="C288" s="22" t="s">
        <v>80</v>
      </c>
      <c r="D288" s="22" t="s">
        <v>404</v>
      </c>
      <c r="E288" s="24" t="s">
        <v>54</v>
      </c>
      <c r="F288" s="25" t="n">
        <v>1</v>
      </c>
      <c r="G288" s="26" t="n">
        <v>0</v>
      </c>
      <c r="H288" s="27" t="n">
        <f aca="false">ROUNDDOWN(G288*F288,2)</f>
        <v>0</v>
      </c>
    </row>
    <row r="289" customFormat="false" ht="14.05" hidden="false" customHeight="false" outlineLevel="0" collapsed="false">
      <c r="A289" s="22" t="s">
        <v>442</v>
      </c>
      <c r="B289" s="23" t="s">
        <v>409</v>
      </c>
      <c r="C289" s="22" t="s">
        <v>22</v>
      </c>
      <c r="D289" s="22" t="s">
        <v>410</v>
      </c>
      <c r="E289" s="24" t="s">
        <v>54</v>
      </c>
      <c r="F289" s="25" t="n">
        <v>1</v>
      </c>
      <c r="G289" s="26" t="n">
        <v>0</v>
      </c>
      <c r="H289" s="27" t="n">
        <f aca="false">ROUNDDOWN(G289*F289,2)</f>
        <v>0</v>
      </c>
    </row>
    <row r="290" customFormat="false" ht="26.5" hidden="false" customHeight="false" outlineLevel="0" collapsed="false">
      <c r="A290" s="22" t="s">
        <v>443</v>
      </c>
      <c r="B290" s="23" t="s">
        <v>412</v>
      </c>
      <c r="C290" s="22" t="s">
        <v>30</v>
      </c>
      <c r="D290" s="22" t="s">
        <v>413</v>
      </c>
      <c r="E290" s="24" t="s">
        <v>24</v>
      </c>
      <c r="F290" s="25" t="n">
        <v>11</v>
      </c>
      <c r="G290" s="26" t="n">
        <v>0</v>
      </c>
      <c r="H290" s="27" t="n">
        <f aca="false">ROUNDDOWN(G290*F290,2)</f>
        <v>0</v>
      </c>
    </row>
    <row r="291" customFormat="false" ht="14.05" hidden="false" customHeight="false" outlineLevel="0" collapsed="false">
      <c r="A291" s="22" t="s">
        <v>444</v>
      </c>
      <c r="B291" s="23" t="s">
        <v>415</v>
      </c>
      <c r="C291" s="22" t="s">
        <v>80</v>
      </c>
      <c r="D291" s="22" t="s">
        <v>445</v>
      </c>
      <c r="E291" s="24" t="s">
        <v>54</v>
      </c>
      <c r="F291" s="25" t="n">
        <v>1</v>
      </c>
      <c r="G291" s="26" t="n">
        <v>0</v>
      </c>
      <c r="H291" s="27" t="n">
        <f aca="false">ROUNDDOWN(G291*F291,2)</f>
        <v>0</v>
      </c>
    </row>
    <row r="292" customFormat="false" ht="51.4" hidden="false" customHeight="false" outlineLevel="0" collapsed="false">
      <c r="A292" s="22" t="s">
        <v>446</v>
      </c>
      <c r="B292" s="23" t="s">
        <v>418</v>
      </c>
      <c r="C292" s="22" t="s">
        <v>30</v>
      </c>
      <c r="D292" s="22" t="s">
        <v>419</v>
      </c>
      <c r="E292" s="24" t="s">
        <v>54</v>
      </c>
      <c r="F292" s="25" t="n">
        <v>2</v>
      </c>
      <c r="G292" s="26" t="n">
        <v>0</v>
      </c>
      <c r="H292" s="27" t="n">
        <f aca="false">ROUNDDOWN(G292*F292,2)</f>
        <v>0</v>
      </c>
    </row>
    <row r="293" customFormat="false" ht="26.5" hidden="false" customHeight="false" outlineLevel="0" collapsed="false">
      <c r="A293" s="22" t="s">
        <v>447</v>
      </c>
      <c r="B293" s="23" t="s">
        <v>421</v>
      </c>
      <c r="C293" s="22" t="s">
        <v>30</v>
      </c>
      <c r="D293" s="22" t="s">
        <v>422</v>
      </c>
      <c r="E293" s="24" t="s">
        <v>24</v>
      </c>
      <c r="F293" s="25" t="n">
        <v>1</v>
      </c>
      <c r="G293" s="26" t="n">
        <v>0</v>
      </c>
      <c r="H293" s="27" t="n">
        <f aca="false">ROUNDDOWN(G293*F293,2)</f>
        <v>0</v>
      </c>
    </row>
    <row r="294" customFormat="false" ht="14.05" hidden="false" customHeight="false" outlineLevel="0" collapsed="false">
      <c r="A294" s="22" t="s">
        <v>448</v>
      </c>
      <c r="B294" s="23" t="s">
        <v>56</v>
      </c>
      <c r="C294" s="22" t="s">
        <v>37</v>
      </c>
      <c r="D294" s="22" t="s">
        <v>57</v>
      </c>
      <c r="E294" s="24" t="s">
        <v>58</v>
      </c>
      <c r="F294" s="25" t="n">
        <v>12</v>
      </c>
      <c r="G294" s="26" t="n">
        <v>0</v>
      </c>
      <c r="H294" s="27" t="n">
        <f aca="false">ROUNDDOWN(G294*F294,2)</f>
        <v>0</v>
      </c>
    </row>
    <row r="295" customFormat="false" ht="14.05" hidden="false" customHeight="false" outlineLevel="0" collapsed="false">
      <c r="A295" s="22" t="s">
        <v>449</v>
      </c>
      <c r="B295" s="23" t="s">
        <v>60</v>
      </c>
      <c r="C295" s="22" t="s">
        <v>22</v>
      </c>
      <c r="D295" s="22" t="s">
        <v>61</v>
      </c>
      <c r="E295" s="24" t="s">
        <v>58</v>
      </c>
      <c r="F295" s="25" t="n">
        <v>28</v>
      </c>
      <c r="G295" s="26" t="n">
        <v>0</v>
      </c>
      <c r="H295" s="27" t="n">
        <f aca="false">ROUNDDOWN(G295*F295,2)</f>
        <v>0</v>
      </c>
    </row>
    <row r="296" customFormat="false" ht="14.05" hidden="false" customHeight="false" outlineLevel="0" collapsed="false">
      <c r="A296" s="22" t="s">
        <v>450</v>
      </c>
      <c r="B296" s="23" t="s">
        <v>63</v>
      </c>
      <c r="C296" s="22" t="s">
        <v>37</v>
      </c>
      <c r="D296" s="22" t="s">
        <v>64</v>
      </c>
      <c r="E296" s="24" t="s">
        <v>54</v>
      </c>
      <c r="F296" s="25" t="n">
        <v>1</v>
      </c>
      <c r="G296" s="26" t="n">
        <v>0</v>
      </c>
      <c r="H296" s="27" t="n">
        <f aca="false">ROUNDDOWN(G296*F296,2)</f>
        <v>0</v>
      </c>
    </row>
    <row r="297" customFormat="false" ht="14.05" hidden="false" customHeight="false" outlineLevel="0" collapsed="false">
      <c r="A297" s="22" t="s">
        <v>451</v>
      </c>
      <c r="B297" s="23" t="s">
        <v>66</v>
      </c>
      <c r="C297" s="22" t="s">
        <v>37</v>
      </c>
      <c r="D297" s="22" t="s">
        <v>67</v>
      </c>
      <c r="E297" s="24" t="s">
        <v>54</v>
      </c>
      <c r="F297" s="25" t="n">
        <v>1</v>
      </c>
      <c r="G297" s="26" t="n">
        <v>0</v>
      </c>
      <c r="H297" s="27" t="n">
        <f aca="false">ROUNDDOWN(G297*F297,2)</f>
        <v>0</v>
      </c>
    </row>
    <row r="298" customFormat="false" ht="26.5" hidden="false" customHeight="false" outlineLevel="0" collapsed="false">
      <c r="A298" s="22" t="s">
        <v>452</v>
      </c>
      <c r="B298" s="23" t="s">
        <v>98</v>
      </c>
      <c r="C298" s="22" t="s">
        <v>22</v>
      </c>
      <c r="D298" s="22" t="s">
        <v>99</v>
      </c>
      <c r="E298" s="24" t="s">
        <v>54</v>
      </c>
      <c r="F298" s="25" t="n">
        <v>3</v>
      </c>
      <c r="G298" s="26" t="n">
        <v>0</v>
      </c>
      <c r="H298" s="27" t="n">
        <f aca="false">ROUNDDOWN(G298*F298,2)</f>
        <v>0</v>
      </c>
    </row>
    <row r="299" customFormat="false" ht="14.05" hidden="false" customHeight="false" outlineLevel="0" collapsed="false">
      <c r="A299" s="22" t="s">
        <v>453</v>
      </c>
      <c r="B299" s="23" t="s">
        <v>69</v>
      </c>
      <c r="C299" s="22" t="s">
        <v>22</v>
      </c>
      <c r="D299" s="22" t="s">
        <v>70</v>
      </c>
      <c r="E299" s="24" t="s">
        <v>54</v>
      </c>
      <c r="F299" s="25" t="n">
        <v>6</v>
      </c>
      <c r="G299" s="26" t="n">
        <v>0</v>
      </c>
      <c r="H299" s="27" t="n">
        <f aca="false">ROUNDDOWN(G299*F299,2)</f>
        <v>0</v>
      </c>
    </row>
    <row r="300" customFormat="false" ht="14.05" hidden="false" customHeight="false" outlineLevel="0" collapsed="false">
      <c r="A300" s="22" t="s">
        <v>454</v>
      </c>
      <c r="B300" s="23" t="s">
        <v>430</v>
      </c>
      <c r="C300" s="22" t="s">
        <v>113</v>
      </c>
      <c r="D300" s="22" t="s">
        <v>431</v>
      </c>
      <c r="E300" s="24" t="s">
        <v>432</v>
      </c>
      <c r="F300" s="25" t="n">
        <v>26</v>
      </c>
      <c r="G300" s="26" t="n">
        <v>0</v>
      </c>
      <c r="H300" s="27" t="n">
        <f aca="false">ROUNDDOWN(G300*F300,2)</f>
        <v>0</v>
      </c>
    </row>
    <row r="301" customFormat="false" ht="26.5" hidden="false" customHeight="false" outlineLevel="0" collapsed="false">
      <c r="A301" s="22" t="s">
        <v>455</v>
      </c>
      <c r="B301" s="23" t="s">
        <v>72</v>
      </c>
      <c r="C301" s="22" t="s">
        <v>22</v>
      </c>
      <c r="D301" s="22" t="s">
        <v>73</v>
      </c>
      <c r="E301" s="24" t="s">
        <v>58</v>
      </c>
      <c r="F301" s="25" t="n">
        <v>1</v>
      </c>
      <c r="G301" s="26" t="n">
        <v>0</v>
      </c>
      <c r="H301" s="27" t="n">
        <f aca="false">ROUNDDOWN(G301*F301,2)</f>
        <v>0</v>
      </c>
    </row>
    <row r="302" customFormat="false" ht="14.05" hidden="false" customHeight="false" outlineLevel="0" collapsed="false">
      <c r="A302" s="18" t="s">
        <v>456</v>
      </c>
      <c r="B302" s="18"/>
      <c r="C302" s="18"/>
      <c r="D302" s="18" t="s">
        <v>457</v>
      </c>
      <c r="E302" s="18"/>
      <c r="F302" s="28"/>
      <c r="G302" s="20"/>
      <c r="H302" s="21" t="n">
        <f aca="false">SUM(H303:H317)</f>
        <v>0</v>
      </c>
    </row>
    <row r="303" customFormat="false" ht="14.05" hidden="false" customHeight="false" outlineLevel="0" collapsed="false">
      <c r="A303" s="22" t="s">
        <v>458</v>
      </c>
      <c r="B303" s="23" t="s">
        <v>169</v>
      </c>
      <c r="C303" s="22" t="s">
        <v>22</v>
      </c>
      <c r="D303" s="22" t="s">
        <v>170</v>
      </c>
      <c r="E303" s="24" t="s">
        <v>24</v>
      </c>
      <c r="F303" s="25" t="n">
        <v>1.68</v>
      </c>
      <c r="G303" s="26" t="n">
        <v>0</v>
      </c>
      <c r="H303" s="27" t="n">
        <f aca="false">ROUNDDOWN(G303*F303,2)</f>
        <v>0</v>
      </c>
    </row>
    <row r="304" customFormat="false" ht="14.05" hidden="false" customHeight="false" outlineLevel="0" collapsed="false">
      <c r="A304" s="22" t="s">
        <v>459</v>
      </c>
      <c r="B304" s="23" t="s">
        <v>397</v>
      </c>
      <c r="C304" s="22" t="s">
        <v>80</v>
      </c>
      <c r="D304" s="22" t="s">
        <v>398</v>
      </c>
      <c r="E304" s="24" t="s">
        <v>54</v>
      </c>
      <c r="F304" s="25" t="n">
        <v>1</v>
      </c>
      <c r="G304" s="26" t="n">
        <v>0</v>
      </c>
      <c r="H304" s="27" t="n">
        <f aca="false">ROUNDDOWN(G304*F304,2)</f>
        <v>0</v>
      </c>
    </row>
    <row r="305" customFormat="false" ht="26.5" hidden="false" customHeight="false" outlineLevel="0" collapsed="false">
      <c r="A305" s="22" t="s">
        <v>460</v>
      </c>
      <c r="B305" s="23" t="s">
        <v>400</v>
      </c>
      <c r="C305" s="22" t="s">
        <v>22</v>
      </c>
      <c r="D305" s="22" t="s">
        <v>401</v>
      </c>
      <c r="E305" s="24" t="s">
        <v>54</v>
      </c>
      <c r="F305" s="25" t="n">
        <v>1</v>
      </c>
      <c r="G305" s="26" t="n">
        <v>0</v>
      </c>
      <c r="H305" s="27" t="n">
        <f aca="false">ROUNDDOWN(G305*F305,2)</f>
        <v>0</v>
      </c>
    </row>
    <row r="306" customFormat="false" ht="51.4" hidden="false" customHeight="false" outlineLevel="0" collapsed="false">
      <c r="A306" s="22" t="s">
        <v>461</v>
      </c>
      <c r="B306" s="23" t="s">
        <v>418</v>
      </c>
      <c r="C306" s="22" t="s">
        <v>30</v>
      </c>
      <c r="D306" s="22" t="s">
        <v>419</v>
      </c>
      <c r="E306" s="24" t="s">
        <v>54</v>
      </c>
      <c r="F306" s="25" t="n">
        <v>1</v>
      </c>
      <c r="G306" s="26" t="n">
        <v>0</v>
      </c>
      <c r="H306" s="27" t="n">
        <f aca="false">ROUNDDOWN(G306*F306,2)</f>
        <v>0</v>
      </c>
    </row>
    <row r="307" customFormat="false" ht="14.05" hidden="false" customHeight="false" outlineLevel="0" collapsed="false">
      <c r="A307" s="22" t="s">
        <v>462</v>
      </c>
      <c r="B307" s="23" t="s">
        <v>415</v>
      </c>
      <c r="C307" s="22" t="s">
        <v>80</v>
      </c>
      <c r="D307" s="22" t="s">
        <v>416</v>
      </c>
      <c r="E307" s="24" t="s">
        <v>54</v>
      </c>
      <c r="F307" s="25" t="n">
        <v>1</v>
      </c>
      <c r="G307" s="26" t="n">
        <v>0</v>
      </c>
      <c r="H307" s="27" t="n">
        <f aca="false">ROUNDDOWN(G307*F307,2)</f>
        <v>0</v>
      </c>
    </row>
    <row r="308" customFormat="false" ht="26.5" hidden="false" customHeight="false" outlineLevel="0" collapsed="false">
      <c r="A308" s="22" t="s">
        <v>463</v>
      </c>
      <c r="B308" s="23" t="s">
        <v>169</v>
      </c>
      <c r="C308" s="22" t="s">
        <v>22</v>
      </c>
      <c r="D308" s="22" t="s">
        <v>464</v>
      </c>
      <c r="E308" s="24" t="s">
        <v>24</v>
      </c>
      <c r="F308" s="25" t="n">
        <v>1.47</v>
      </c>
      <c r="G308" s="26" t="n">
        <v>0</v>
      </c>
      <c r="H308" s="27" t="n">
        <f aca="false">ROUNDDOWN(G308*F308,2)</f>
        <v>0</v>
      </c>
    </row>
    <row r="309" customFormat="false" ht="26.5" hidden="false" customHeight="false" outlineLevel="0" collapsed="false">
      <c r="A309" s="22" t="s">
        <v>465</v>
      </c>
      <c r="B309" s="23" t="s">
        <v>421</v>
      </c>
      <c r="C309" s="22" t="s">
        <v>30</v>
      </c>
      <c r="D309" s="22" t="s">
        <v>422</v>
      </c>
      <c r="E309" s="24" t="s">
        <v>24</v>
      </c>
      <c r="F309" s="25" t="n">
        <v>1</v>
      </c>
      <c r="G309" s="26" t="n">
        <v>0</v>
      </c>
      <c r="H309" s="27" t="n">
        <f aca="false">ROUNDDOWN(G309*F309,2)</f>
        <v>0</v>
      </c>
    </row>
    <row r="310" customFormat="false" ht="14.05" hidden="false" customHeight="false" outlineLevel="0" collapsed="false">
      <c r="A310" s="22" t="s">
        <v>466</v>
      </c>
      <c r="B310" s="23" t="s">
        <v>56</v>
      </c>
      <c r="C310" s="22" t="s">
        <v>37</v>
      </c>
      <c r="D310" s="22" t="s">
        <v>57</v>
      </c>
      <c r="E310" s="24" t="s">
        <v>58</v>
      </c>
      <c r="F310" s="25" t="n">
        <v>41</v>
      </c>
      <c r="G310" s="26" t="n">
        <v>0</v>
      </c>
      <c r="H310" s="27" t="n">
        <f aca="false">ROUNDDOWN(G310*F310,2)</f>
        <v>0</v>
      </c>
    </row>
    <row r="311" customFormat="false" ht="14.05" hidden="false" customHeight="false" outlineLevel="0" collapsed="false">
      <c r="A311" s="22" t="s">
        <v>467</v>
      </c>
      <c r="B311" s="23" t="s">
        <v>60</v>
      </c>
      <c r="C311" s="22" t="s">
        <v>22</v>
      </c>
      <c r="D311" s="22" t="s">
        <v>61</v>
      </c>
      <c r="E311" s="24" t="s">
        <v>58</v>
      </c>
      <c r="F311" s="25" t="n">
        <v>17</v>
      </c>
      <c r="G311" s="26" t="n">
        <v>0</v>
      </c>
      <c r="H311" s="27" t="n">
        <f aca="false">ROUNDDOWN(G311*F311,2)</f>
        <v>0</v>
      </c>
    </row>
    <row r="312" customFormat="false" ht="14.05" hidden="false" customHeight="false" outlineLevel="0" collapsed="false">
      <c r="A312" s="22" t="s">
        <v>468</v>
      </c>
      <c r="B312" s="23" t="s">
        <v>63</v>
      </c>
      <c r="C312" s="22" t="s">
        <v>37</v>
      </c>
      <c r="D312" s="22" t="s">
        <v>64</v>
      </c>
      <c r="E312" s="24" t="s">
        <v>54</v>
      </c>
      <c r="F312" s="25" t="n">
        <v>4</v>
      </c>
      <c r="G312" s="26" t="n">
        <v>0</v>
      </c>
      <c r="H312" s="27" t="n">
        <f aca="false">ROUNDDOWN(G312*F312,2)</f>
        <v>0</v>
      </c>
    </row>
    <row r="313" customFormat="false" ht="14.05" hidden="false" customHeight="false" outlineLevel="0" collapsed="false">
      <c r="A313" s="22" t="s">
        <v>469</v>
      </c>
      <c r="B313" s="23" t="s">
        <v>66</v>
      </c>
      <c r="C313" s="22" t="s">
        <v>37</v>
      </c>
      <c r="D313" s="22" t="s">
        <v>67</v>
      </c>
      <c r="E313" s="24" t="s">
        <v>54</v>
      </c>
      <c r="F313" s="25" t="n">
        <v>2</v>
      </c>
      <c r="G313" s="26" t="n">
        <v>0</v>
      </c>
      <c r="H313" s="27" t="n">
        <f aca="false">ROUNDDOWN(G313*F313,2)</f>
        <v>0</v>
      </c>
    </row>
    <row r="314" customFormat="false" ht="26.5" hidden="false" customHeight="false" outlineLevel="0" collapsed="false">
      <c r="A314" s="22" t="s">
        <v>470</v>
      </c>
      <c r="B314" s="23" t="s">
        <v>98</v>
      </c>
      <c r="C314" s="22" t="s">
        <v>22</v>
      </c>
      <c r="D314" s="22" t="s">
        <v>99</v>
      </c>
      <c r="E314" s="24" t="s">
        <v>54</v>
      </c>
      <c r="F314" s="25" t="n">
        <v>3</v>
      </c>
      <c r="G314" s="26" t="n">
        <v>0</v>
      </c>
      <c r="H314" s="27" t="n">
        <f aca="false">ROUNDDOWN(G314*F314,2)</f>
        <v>0</v>
      </c>
    </row>
    <row r="315" customFormat="false" ht="14.05" hidden="false" customHeight="false" outlineLevel="0" collapsed="false">
      <c r="A315" s="22" t="s">
        <v>471</v>
      </c>
      <c r="B315" s="23" t="s">
        <v>69</v>
      </c>
      <c r="C315" s="22" t="s">
        <v>22</v>
      </c>
      <c r="D315" s="22" t="s">
        <v>70</v>
      </c>
      <c r="E315" s="24" t="s">
        <v>54</v>
      </c>
      <c r="F315" s="25" t="n">
        <v>6</v>
      </c>
      <c r="G315" s="26" t="n">
        <v>0</v>
      </c>
      <c r="H315" s="27" t="n">
        <f aca="false">ROUNDDOWN(G315*F315,2)</f>
        <v>0</v>
      </c>
    </row>
    <row r="316" customFormat="false" ht="14.05" hidden="false" customHeight="false" outlineLevel="0" collapsed="false">
      <c r="A316" s="22" t="s">
        <v>472</v>
      </c>
      <c r="B316" s="23" t="s">
        <v>430</v>
      </c>
      <c r="C316" s="22" t="s">
        <v>113</v>
      </c>
      <c r="D316" s="22" t="s">
        <v>431</v>
      </c>
      <c r="E316" s="24" t="s">
        <v>432</v>
      </c>
      <c r="F316" s="25" t="n">
        <v>14</v>
      </c>
      <c r="G316" s="26" t="n">
        <v>0</v>
      </c>
      <c r="H316" s="27" t="n">
        <f aca="false">ROUNDDOWN(G316*F316,2)</f>
        <v>0</v>
      </c>
    </row>
    <row r="317" customFormat="false" ht="26.5" hidden="false" customHeight="false" outlineLevel="0" collapsed="false">
      <c r="A317" s="22" t="s">
        <v>473</v>
      </c>
      <c r="B317" s="23" t="s">
        <v>72</v>
      </c>
      <c r="C317" s="22" t="s">
        <v>22</v>
      </c>
      <c r="D317" s="22" t="s">
        <v>73</v>
      </c>
      <c r="E317" s="24" t="s">
        <v>58</v>
      </c>
      <c r="F317" s="25" t="n">
        <v>1</v>
      </c>
      <c r="G317" s="26" t="n">
        <v>0</v>
      </c>
      <c r="H317" s="27" t="n">
        <f aca="false">ROUNDDOWN(G317*F317,2)</f>
        <v>0</v>
      </c>
    </row>
    <row r="318" customFormat="false" ht="14.05" hidden="false" customHeight="false" outlineLevel="0" collapsed="false">
      <c r="A318" s="18" t="s">
        <v>474</v>
      </c>
      <c r="B318" s="18"/>
      <c r="C318" s="18"/>
      <c r="D318" s="18" t="s">
        <v>475</v>
      </c>
      <c r="E318" s="18"/>
      <c r="F318" s="28"/>
      <c r="G318" s="20"/>
      <c r="H318" s="21" t="n">
        <f aca="false">SUM(H319:H333)</f>
        <v>0</v>
      </c>
    </row>
    <row r="319" customFormat="false" ht="14.05" hidden="false" customHeight="false" outlineLevel="0" collapsed="false">
      <c r="A319" s="22" t="s">
        <v>476</v>
      </c>
      <c r="B319" s="23" t="s">
        <v>169</v>
      </c>
      <c r="C319" s="22" t="s">
        <v>22</v>
      </c>
      <c r="D319" s="22" t="s">
        <v>170</v>
      </c>
      <c r="E319" s="24" t="s">
        <v>24</v>
      </c>
      <c r="F319" s="25" t="n">
        <v>1.68</v>
      </c>
      <c r="G319" s="26" t="n">
        <v>0</v>
      </c>
      <c r="H319" s="27" t="n">
        <f aca="false">ROUNDDOWN(G319*F319,2)</f>
        <v>0</v>
      </c>
    </row>
    <row r="320" customFormat="false" ht="26.5" hidden="false" customHeight="false" outlineLevel="0" collapsed="false">
      <c r="A320" s="22" t="s">
        <v>477</v>
      </c>
      <c r="B320" s="23" t="s">
        <v>412</v>
      </c>
      <c r="C320" s="22" t="s">
        <v>30</v>
      </c>
      <c r="D320" s="22" t="s">
        <v>413</v>
      </c>
      <c r="E320" s="24" t="s">
        <v>24</v>
      </c>
      <c r="F320" s="25" t="n">
        <v>11.25</v>
      </c>
      <c r="G320" s="26" t="n">
        <v>0</v>
      </c>
      <c r="H320" s="27" t="n">
        <f aca="false">ROUNDDOWN(G320*F320,2)</f>
        <v>0</v>
      </c>
    </row>
    <row r="321" customFormat="false" ht="26.5" hidden="false" customHeight="false" outlineLevel="0" collapsed="false">
      <c r="A321" s="22" t="s">
        <v>478</v>
      </c>
      <c r="B321" s="23" t="s">
        <v>421</v>
      </c>
      <c r="C321" s="22" t="s">
        <v>30</v>
      </c>
      <c r="D321" s="22" t="s">
        <v>422</v>
      </c>
      <c r="E321" s="24" t="s">
        <v>24</v>
      </c>
      <c r="F321" s="25" t="n">
        <v>0.5</v>
      </c>
      <c r="G321" s="26" t="n">
        <v>0</v>
      </c>
      <c r="H321" s="27" t="n">
        <f aca="false">ROUNDDOWN(G321*F321,2)</f>
        <v>0</v>
      </c>
    </row>
    <row r="322" customFormat="false" ht="26.5" hidden="false" customHeight="false" outlineLevel="0" collapsed="false">
      <c r="A322" s="22" t="s">
        <v>479</v>
      </c>
      <c r="B322" s="23" t="s">
        <v>412</v>
      </c>
      <c r="C322" s="22" t="s">
        <v>30</v>
      </c>
      <c r="D322" s="22" t="s">
        <v>413</v>
      </c>
      <c r="E322" s="24" t="s">
        <v>24</v>
      </c>
      <c r="F322" s="25" t="n">
        <v>13.5</v>
      </c>
      <c r="G322" s="26" t="n">
        <v>0</v>
      </c>
      <c r="H322" s="27" t="n">
        <f aca="false">ROUNDDOWN(G322*F322,2)</f>
        <v>0</v>
      </c>
    </row>
    <row r="323" customFormat="false" ht="14.05" hidden="false" customHeight="false" outlineLevel="0" collapsed="false">
      <c r="A323" s="22" t="s">
        <v>480</v>
      </c>
      <c r="B323" s="23" t="s">
        <v>56</v>
      </c>
      <c r="C323" s="22" t="s">
        <v>37</v>
      </c>
      <c r="D323" s="22" t="s">
        <v>57</v>
      </c>
      <c r="E323" s="24" t="s">
        <v>58</v>
      </c>
      <c r="F323" s="25" t="n">
        <v>36</v>
      </c>
      <c r="G323" s="26" t="n">
        <v>0</v>
      </c>
      <c r="H323" s="27" t="n">
        <f aca="false">ROUNDDOWN(G323*F323,2)</f>
        <v>0</v>
      </c>
    </row>
    <row r="324" customFormat="false" ht="14.05" hidden="false" customHeight="false" outlineLevel="0" collapsed="false">
      <c r="A324" s="22" t="s">
        <v>481</v>
      </c>
      <c r="B324" s="23" t="s">
        <v>60</v>
      </c>
      <c r="C324" s="22" t="s">
        <v>22</v>
      </c>
      <c r="D324" s="22" t="s">
        <v>61</v>
      </c>
      <c r="E324" s="24" t="s">
        <v>58</v>
      </c>
      <c r="F324" s="25" t="n">
        <v>9</v>
      </c>
      <c r="G324" s="26" t="n">
        <v>0</v>
      </c>
      <c r="H324" s="27" t="n">
        <f aca="false">ROUNDDOWN(G324*F324,2)</f>
        <v>0</v>
      </c>
    </row>
    <row r="325" customFormat="false" ht="14.05" hidden="false" customHeight="false" outlineLevel="0" collapsed="false">
      <c r="A325" s="22" t="s">
        <v>482</v>
      </c>
      <c r="B325" s="23" t="s">
        <v>63</v>
      </c>
      <c r="C325" s="22" t="s">
        <v>37</v>
      </c>
      <c r="D325" s="22" t="s">
        <v>64</v>
      </c>
      <c r="E325" s="24" t="s">
        <v>54</v>
      </c>
      <c r="F325" s="25" t="n">
        <v>3</v>
      </c>
      <c r="G325" s="26" t="n">
        <v>0</v>
      </c>
      <c r="H325" s="27" t="n">
        <f aca="false">ROUNDDOWN(G325*F325,2)</f>
        <v>0</v>
      </c>
    </row>
    <row r="326" customFormat="false" ht="14.05" hidden="false" customHeight="false" outlineLevel="0" collapsed="false">
      <c r="A326" s="22" t="s">
        <v>483</v>
      </c>
      <c r="B326" s="23" t="s">
        <v>66</v>
      </c>
      <c r="C326" s="22" t="s">
        <v>37</v>
      </c>
      <c r="D326" s="22" t="s">
        <v>67</v>
      </c>
      <c r="E326" s="24" t="s">
        <v>54</v>
      </c>
      <c r="F326" s="25" t="n">
        <v>1</v>
      </c>
      <c r="G326" s="26" t="n">
        <v>0</v>
      </c>
      <c r="H326" s="27" t="n">
        <f aca="false">ROUNDDOWN(G326*F326,2)</f>
        <v>0</v>
      </c>
    </row>
    <row r="327" customFormat="false" ht="26.5" hidden="false" customHeight="false" outlineLevel="0" collapsed="false">
      <c r="A327" s="22" t="s">
        <v>484</v>
      </c>
      <c r="B327" s="23" t="s">
        <v>98</v>
      </c>
      <c r="C327" s="22" t="s">
        <v>22</v>
      </c>
      <c r="D327" s="22" t="s">
        <v>99</v>
      </c>
      <c r="E327" s="24" t="s">
        <v>54</v>
      </c>
      <c r="F327" s="25" t="n">
        <v>2</v>
      </c>
      <c r="G327" s="26" t="n">
        <v>0</v>
      </c>
      <c r="H327" s="27" t="n">
        <f aca="false">ROUNDDOWN(G327*F327,2)</f>
        <v>0</v>
      </c>
    </row>
    <row r="328" customFormat="false" ht="14.05" hidden="false" customHeight="false" outlineLevel="0" collapsed="false">
      <c r="A328" s="22" t="s">
        <v>485</v>
      </c>
      <c r="B328" s="23" t="s">
        <v>69</v>
      </c>
      <c r="C328" s="22" t="s">
        <v>22</v>
      </c>
      <c r="D328" s="22" t="s">
        <v>70</v>
      </c>
      <c r="E328" s="24" t="s">
        <v>54</v>
      </c>
      <c r="F328" s="25" t="n">
        <v>4</v>
      </c>
      <c r="G328" s="26" t="n">
        <v>0</v>
      </c>
      <c r="H328" s="27" t="n">
        <f aca="false">ROUNDDOWN(G328*F328,2)</f>
        <v>0</v>
      </c>
    </row>
    <row r="329" customFormat="false" ht="14.05" hidden="false" customHeight="false" outlineLevel="0" collapsed="false">
      <c r="A329" s="22" t="s">
        <v>486</v>
      </c>
      <c r="B329" s="23" t="s">
        <v>487</v>
      </c>
      <c r="C329" s="22" t="s">
        <v>37</v>
      </c>
      <c r="D329" s="22" t="s">
        <v>488</v>
      </c>
      <c r="E329" s="24" t="s">
        <v>54</v>
      </c>
      <c r="F329" s="25" t="n">
        <v>1</v>
      </c>
      <c r="G329" s="26" t="n">
        <v>0</v>
      </c>
      <c r="H329" s="27" t="n">
        <f aca="false">ROUNDDOWN(G329*F329,2)</f>
        <v>0</v>
      </c>
    </row>
    <row r="330" customFormat="false" ht="14.05" hidden="false" customHeight="false" outlineLevel="0" collapsed="false">
      <c r="A330" s="22" t="s">
        <v>489</v>
      </c>
      <c r="B330" s="23" t="s">
        <v>106</v>
      </c>
      <c r="C330" s="22" t="s">
        <v>80</v>
      </c>
      <c r="D330" s="22" t="s">
        <v>107</v>
      </c>
      <c r="E330" s="24" t="s">
        <v>54</v>
      </c>
      <c r="F330" s="25" t="n">
        <v>1</v>
      </c>
      <c r="G330" s="26" t="n">
        <v>0</v>
      </c>
      <c r="H330" s="27" t="n">
        <f aca="false">ROUNDDOWN(G330*F330,2)</f>
        <v>0</v>
      </c>
    </row>
    <row r="331" customFormat="false" ht="26.5" hidden="false" customHeight="false" outlineLevel="0" collapsed="false">
      <c r="A331" s="22" t="s">
        <v>490</v>
      </c>
      <c r="B331" s="23" t="s">
        <v>109</v>
      </c>
      <c r="C331" s="22" t="s">
        <v>30</v>
      </c>
      <c r="D331" s="22" t="s">
        <v>110</v>
      </c>
      <c r="E331" s="24" t="s">
        <v>54</v>
      </c>
      <c r="F331" s="25" t="n">
        <v>2</v>
      </c>
      <c r="G331" s="26" t="n">
        <v>0</v>
      </c>
      <c r="H331" s="27" t="n">
        <f aca="false">ROUNDDOWN(G331*F331,2)</f>
        <v>0</v>
      </c>
    </row>
    <row r="332" customFormat="false" ht="26.5" hidden="false" customHeight="false" outlineLevel="0" collapsed="false">
      <c r="A332" s="22" t="s">
        <v>491</v>
      </c>
      <c r="B332" s="23" t="s">
        <v>492</v>
      </c>
      <c r="C332" s="22" t="s">
        <v>22</v>
      </c>
      <c r="D332" s="22" t="s">
        <v>493</v>
      </c>
      <c r="E332" s="24" t="s">
        <v>54</v>
      </c>
      <c r="F332" s="25" t="n">
        <v>4</v>
      </c>
      <c r="G332" s="26" t="n">
        <v>0</v>
      </c>
      <c r="H332" s="27" t="n">
        <f aca="false">ROUNDDOWN(G332*F332,2)</f>
        <v>0</v>
      </c>
    </row>
    <row r="333" customFormat="false" ht="26.5" hidden="false" customHeight="false" outlineLevel="0" collapsed="false">
      <c r="A333" s="22" t="s">
        <v>494</v>
      </c>
      <c r="B333" s="23" t="s">
        <v>495</v>
      </c>
      <c r="C333" s="22" t="s">
        <v>22</v>
      </c>
      <c r="D333" s="22" t="s">
        <v>496</v>
      </c>
      <c r="E333" s="24" t="s">
        <v>58</v>
      </c>
      <c r="F333" s="25" t="n">
        <v>45</v>
      </c>
      <c r="G333" s="26" t="n">
        <v>0</v>
      </c>
      <c r="H333" s="27" t="n">
        <f aca="false">ROUNDDOWN(G333*F333,2)</f>
        <v>0</v>
      </c>
    </row>
    <row r="334" customFormat="false" ht="14.05" hidden="false" customHeight="false" outlineLevel="0" collapsed="false">
      <c r="A334" s="18" t="s">
        <v>497</v>
      </c>
      <c r="B334" s="18"/>
      <c r="C334" s="18"/>
      <c r="D334" s="18" t="s">
        <v>386</v>
      </c>
      <c r="E334" s="18"/>
      <c r="F334" s="28"/>
      <c r="G334" s="20"/>
      <c r="H334" s="21" t="n">
        <f aca="false">SUM(H335:H347)</f>
        <v>0</v>
      </c>
    </row>
    <row r="335" customFormat="false" ht="26.5" hidden="false" customHeight="false" outlineLevel="0" collapsed="false">
      <c r="A335" s="22" t="s">
        <v>498</v>
      </c>
      <c r="B335" s="23" t="s">
        <v>169</v>
      </c>
      <c r="C335" s="22" t="s">
        <v>22</v>
      </c>
      <c r="D335" s="22" t="s">
        <v>499</v>
      </c>
      <c r="E335" s="24" t="s">
        <v>24</v>
      </c>
      <c r="F335" s="25" t="n">
        <v>3.36</v>
      </c>
      <c r="G335" s="26" t="n">
        <v>0</v>
      </c>
      <c r="H335" s="27" t="n">
        <f aca="false">ROUNDDOWN(G335*F335,2)</f>
        <v>0</v>
      </c>
    </row>
    <row r="336" customFormat="false" ht="26.5" hidden="false" customHeight="false" outlineLevel="0" collapsed="false">
      <c r="A336" s="22" t="s">
        <v>500</v>
      </c>
      <c r="B336" s="23" t="s">
        <v>169</v>
      </c>
      <c r="C336" s="22" t="s">
        <v>22</v>
      </c>
      <c r="D336" s="22" t="s">
        <v>501</v>
      </c>
      <c r="E336" s="24" t="s">
        <v>24</v>
      </c>
      <c r="F336" s="25" t="n">
        <v>1.47</v>
      </c>
      <c r="G336" s="26" t="n">
        <v>0</v>
      </c>
      <c r="H336" s="27" t="n">
        <f aca="false">ROUNDDOWN(G336*F336,2)</f>
        <v>0</v>
      </c>
    </row>
    <row r="337" customFormat="false" ht="26.5" hidden="false" customHeight="false" outlineLevel="0" collapsed="false">
      <c r="A337" s="22" t="s">
        <v>502</v>
      </c>
      <c r="B337" s="23" t="s">
        <v>421</v>
      </c>
      <c r="C337" s="22" t="s">
        <v>30</v>
      </c>
      <c r="D337" s="22" t="s">
        <v>422</v>
      </c>
      <c r="E337" s="24" t="s">
        <v>24</v>
      </c>
      <c r="F337" s="25" t="n">
        <v>1</v>
      </c>
      <c r="G337" s="26" t="n">
        <v>0</v>
      </c>
      <c r="H337" s="27" t="n">
        <f aca="false">ROUNDDOWN(G337*F337,2)</f>
        <v>0</v>
      </c>
    </row>
    <row r="338" customFormat="false" ht="51.4" hidden="false" customHeight="false" outlineLevel="0" collapsed="false">
      <c r="A338" s="22" t="s">
        <v>503</v>
      </c>
      <c r="B338" s="23" t="s">
        <v>418</v>
      </c>
      <c r="C338" s="22" t="s">
        <v>30</v>
      </c>
      <c r="D338" s="22" t="s">
        <v>419</v>
      </c>
      <c r="E338" s="24" t="s">
        <v>54</v>
      </c>
      <c r="F338" s="25" t="n">
        <v>1</v>
      </c>
      <c r="G338" s="26" t="n">
        <v>0</v>
      </c>
      <c r="H338" s="27" t="n">
        <f aca="false">ROUNDDOWN(G338*F338,2)</f>
        <v>0</v>
      </c>
    </row>
    <row r="339" customFormat="false" ht="14.05" hidden="false" customHeight="false" outlineLevel="0" collapsed="false">
      <c r="A339" s="22" t="s">
        <v>504</v>
      </c>
      <c r="B339" s="23" t="s">
        <v>397</v>
      </c>
      <c r="C339" s="22" t="s">
        <v>80</v>
      </c>
      <c r="D339" s="22" t="s">
        <v>398</v>
      </c>
      <c r="E339" s="24" t="s">
        <v>54</v>
      </c>
      <c r="F339" s="25" t="n">
        <v>1</v>
      </c>
      <c r="G339" s="26" t="n">
        <v>0</v>
      </c>
      <c r="H339" s="27" t="n">
        <f aca="false">ROUNDDOWN(G339*F339,2)</f>
        <v>0</v>
      </c>
    </row>
    <row r="340" customFormat="false" ht="26.5" hidden="false" customHeight="false" outlineLevel="0" collapsed="false">
      <c r="A340" s="22" t="s">
        <v>505</v>
      </c>
      <c r="B340" s="23" t="s">
        <v>400</v>
      </c>
      <c r="C340" s="22" t="s">
        <v>22</v>
      </c>
      <c r="D340" s="22" t="s">
        <v>401</v>
      </c>
      <c r="E340" s="24" t="s">
        <v>54</v>
      </c>
      <c r="F340" s="25" t="n">
        <v>1</v>
      </c>
      <c r="G340" s="26" t="n">
        <v>0</v>
      </c>
      <c r="H340" s="27" t="n">
        <f aca="false">ROUNDDOWN(G340*F340,2)</f>
        <v>0</v>
      </c>
    </row>
    <row r="341" customFormat="false" ht="26.5" hidden="false" customHeight="false" outlineLevel="0" collapsed="false">
      <c r="A341" s="22" t="s">
        <v>506</v>
      </c>
      <c r="B341" s="23" t="s">
        <v>412</v>
      </c>
      <c r="C341" s="22" t="s">
        <v>30</v>
      </c>
      <c r="D341" s="22" t="s">
        <v>413</v>
      </c>
      <c r="E341" s="24" t="s">
        <v>24</v>
      </c>
      <c r="F341" s="25" t="n">
        <v>30.75</v>
      </c>
      <c r="G341" s="26" t="n">
        <v>0</v>
      </c>
      <c r="H341" s="27" t="n">
        <f aca="false">ROUNDDOWN(G341*F341,2)</f>
        <v>0</v>
      </c>
    </row>
    <row r="342" customFormat="false" ht="14.05" hidden="false" customHeight="false" outlineLevel="0" collapsed="false">
      <c r="A342" s="22" t="s">
        <v>507</v>
      </c>
      <c r="B342" s="23" t="s">
        <v>56</v>
      </c>
      <c r="C342" s="22" t="s">
        <v>37</v>
      </c>
      <c r="D342" s="22" t="s">
        <v>57</v>
      </c>
      <c r="E342" s="24" t="s">
        <v>58</v>
      </c>
      <c r="F342" s="25" t="n">
        <v>90</v>
      </c>
      <c r="G342" s="26" t="n">
        <v>0</v>
      </c>
      <c r="H342" s="27" t="n">
        <f aca="false">ROUNDDOWN(G342*F342,2)</f>
        <v>0</v>
      </c>
    </row>
    <row r="343" customFormat="false" ht="14.05" hidden="false" customHeight="false" outlineLevel="0" collapsed="false">
      <c r="A343" s="22" t="s">
        <v>508</v>
      </c>
      <c r="B343" s="23" t="s">
        <v>60</v>
      </c>
      <c r="C343" s="22" t="s">
        <v>22</v>
      </c>
      <c r="D343" s="22" t="s">
        <v>61</v>
      </c>
      <c r="E343" s="24" t="s">
        <v>58</v>
      </c>
      <c r="F343" s="25" t="n">
        <v>26</v>
      </c>
      <c r="G343" s="26" t="n">
        <v>0</v>
      </c>
      <c r="H343" s="27" t="n">
        <f aca="false">ROUNDDOWN(G343*F343,2)</f>
        <v>0</v>
      </c>
    </row>
    <row r="344" customFormat="false" ht="14.05" hidden="false" customHeight="false" outlineLevel="0" collapsed="false">
      <c r="A344" s="22" t="s">
        <v>509</v>
      </c>
      <c r="B344" s="23" t="s">
        <v>63</v>
      </c>
      <c r="C344" s="22" t="s">
        <v>37</v>
      </c>
      <c r="D344" s="22" t="s">
        <v>64</v>
      </c>
      <c r="E344" s="24" t="s">
        <v>54</v>
      </c>
      <c r="F344" s="25" t="n">
        <v>9</v>
      </c>
      <c r="G344" s="26" t="n">
        <v>0</v>
      </c>
      <c r="H344" s="27" t="n">
        <f aca="false">ROUNDDOWN(G344*F344,2)</f>
        <v>0</v>
      </c>
    </row>
    <row r="345" customFormat="false" ht="14.05" hidden="false" customHeight="false" outlineLevel="0" collapsed="false">
      <c r="A345" s="22" t="s">
        <v>510</v>
      </c>
      <c r="B345" s="23" t="s">
        <v>66</v>
      </c>
      <c r="C345" s="22" t="s">
        <v>37</v>
      </c>
      <c r="D345" s="22" t="s">
        <v>67</v>
      </c>
      <c r="E345" s="24" t="s">
        <v>54</v>
      </c>
      <c r="F345" s="25" t="n">
        <v>3</v>
      </c>
      <c r="G345" s="26" t="n">
        <v>0</v>
      </c>
      <c r="H345" s="27" t="n">
        <f aca="false">ROUNDDOWN(G345*F345,2)</f>
        <v>0</v>
      </c>
    </row>
    <row r="346" customFormat="false" ht="26.5" hidden="false" customHeight="false" outlineLevel="0" collapsed="false">
      <c r="A346" s="22" t="s">
        <v>511</v>
      </c>
      <c r="B346" s="23" t="s">
        <v>98</v>
      </c>
      <c r="C346" s="22" t="s">
        <v>22</v>
      </c>
      <c r="D346" s="22" t="s">
        <v>99</v>
      </c>
      <c r="E346" s="24" t="s">
        <v>54</v>
      </c>
      <c r="F346" s="25" t="n">
        <v>4</v>
      </c>
      <c r="G346" s="26" t="n">
        <v>0</v>
      </c>
      <c r="H346" s="27" t="n">
        <f aca="false">ROUNDDOWN(G346*F346,2)</f>
        <v>0</v>
      </c>
    </row>
    <row r="347" customFormat="false" ht="14.05" hidden="false" customHeight="false" outlineLevel="0" collapsed="false">
      <c r="A347" s="22" t="s">
        <v>512</v>
      </c>
      <c r="B347" s="23" t="s">
        <v>69</v>
      </c>
      <c r="C347" s="22" t="s">
        <v>22</v>
      </c>
      <c r="D347" s="22" t="s">
        <v>70</v>
      </c>
      <c r="E347" s="24" t="s">
        <v>54</v>
      </c>
      <c r="F347" s="25" t="n">
        <v>8</v>
      </c>
      <c r="G347" s="26" t="n">
        <v>0</v>
      </c>
      <c r="H347" s="27" t="n">
        <f aca="false">ROUNDDOWN(G347*F347,2)</f>
        <v>0</v>
      </c>
    </row>
    <row r="348" customFormat="false" ht="14.05" hidden="false" customHeight="false" outlineLevel="0" collapsed="false">
      <c r="A348" s="18" t="s">
        <v>513</v>
      </c>
      <c r="B348" s="18"/>
      <c r="C348" s="18"/>
      <c r="D348" s="18" t="s">
        <v>514</v>
      </c>
      <c r="E348" s="18"/>
      <c r="F348" s="28"/>
      <c r="G348" s="20"/>
      <c r="H348" s="21" t="n">
        <f aca="false">SUM(H349)</f>
        <v>0</v>
      </c>
    </row>
    <row r="349" customFormat="false" ht="14.05" hidden="false" customHeight="false" outlineLevel="0" collapsed="false">
      <c r="A349" s="22" t="s">
        <v>515</v>
      </c>
      <c r="B349" s="23" t="s">
        <v>378</v>
      </c>
      <c r="C349" s="22" t="s">
        <v>76</v>
      </c>
      <c r="D349" s="22" t="s">
        <v>379</v>
      </c>
      <c r="E349" s="24" t="s">
        <v>24</v>
      </c>
      <c r="F349" s="25" t="n">
        <v>152.5</v>
      </c>
      <c r="G349" s="26" t="n">
        <v>0</v>
      </c>
      <c r="H349" s="27" t="n">
        <f aca="false">ROUNDDOWN(G349*F349,2)</f>
        <v>0</v>
      </c>
    </row>
    <row r="350" customFormat="false" ht="14.05" hidden="false" customHeight="false" outlineLevel="0" collapsed="false">
      <c r="A350" s="18" t="s">
        <v>516</v>
      </c>
      <c r="B350" s="18"/>
      <c r="C350" s="18"/>
      <c r="D350" s="18" t="s">
        <v>359</v>
      </c>
      <c r="E350" s="18"/>
      <c r="F350" s="28"/>
      <c r="G350" s="20"/>
      <c r="H350" s="21" t="n">
        <f aca="false">SUM(H351:H354)</f>
        <v>0</v>
      </c>
    </row>
    <row r="351" customFormat="false" ht="14.05" hidden="false" customHeight="false" outlineLevel="0" collapsed="false">
      <c r="A351" s="22" t="s">
        <v>517</v>
      </c>
      <c r="B351" s="23" t="s">
        <v>66</v>
      </c>
      <c r="C351" s="22" t="s">
        <v>37</v>
      </c>
      <c r="D351" s="22" t="s">
        <v>67</v>
      </c>
      <c r="E351" s="24" t="s">
        <v>54</v>
      </c>
      <c r="F351" s="25" t="n">
        <v>1</v>
      </c>
      <c r="G351" s="26" t="n">
        <v>0</v>
      </c>
      <c r="H351" s="27" t="n">
        <f aca="false">ROUNDDOWN(G351*F351,2)</f>
        <v>0</v>
      </c>
    </row>
    <row r="352" customFormat="false" ht="26.5" hidden="false" customHeight="false" outlineLevel="0" collapsed="false">
      <c r="A352" s="22" t="s">
        <v>518</v>
      </c>
      <c r="B352" s="23" t="s">
        <v>98</v>
      </c>
      <c r="C352" s="22" t="s">
        <v>22</v>
      </c>
      <c r="D352" s="22" t="s">
        <v>99</v>
      </c>
      <c r="E352" s="24" t="s">
        <v>54</v>
      </c>
      <c r="F352" s="25" t="n">
        <v>10</v>
      </c>
      <c r="G352" s="26" t="n">
        <v>0</v>
      </c>
      <c r="H352" s="27" t="n">
        <f aca="false">ROUNDDOWN(G352*F352,2)</f>
        <v>0</v>
      </c>
    </row>
    <row r="353" customFormat="false" ht="14.05" hidden="false" customHeight="false" outlineLevel="0" collapsed="false">
      <c r="A353" s="22" t="s">
        <v>519</v>
      </c>
      <c r="B353" s="23" t="s">
        <v>60</v>
      </c>
      <c r="C353" s="22" t="s">
        <v>22</v>
      </c>
      <c r="D353" s="22" t="s">
        <v>61</v>
      </c>
      <c r="E353" s="24" t="s">
        <v>58</v>
      </c>
      <c r="F353" s="25" t="n">
        <v>90</v>
      </c>
      <c r="G353" s="26" t="n">
        <v>0</v>
      </c>
      <c r="H353" s="27" t="n">
        <f aca="false">ROUNDDOWN(G353*F353,2)</f>
        <v>0</v>
      </c>
    </row>
    <row r="354" customFormat="false" ht="14.05" hidden="false" customHeight="false" outlineLevel="0" collapsed="false">
      <c r="A354" s="22" t="s">
        <v>520</v>
      </c>
      <c r="B354" s="23" t="s">
        <v>69</v>
      </c>
      <c r="C354" s="22" t="s">
        <v>22</v>
      </c>
      <c r="D354" s="22" t="s">
        <v>70</v>
      </c>
      <c r="E354" s="24" t="s">
        <v>54</v>
      </c>
      <c r="F354" s="25" t="n">
        <v>20</v>
      </c>
      <c r="G354" s="26" t="n">
        <v>0</v>
      </c>
      <c r="H354" s="27" t="n">
        <f aca="false">ROUNDDOWN(G354*F354,2)</f>
        <v>0</v>
      </c>
    </row>
    <row r="355" customFormat="false" ht="14.05" hidden="false" customHeight="false" outlineLevel="0" collapsed="false">
      <c r="A355" s="18" t="s">
        <v>521</v>
      </c>
      <c r="B355" s="18"/>
      <c r="C355" s="18"/>
      <c r="D355" s="18" t="s">
        <v>522</v>
      </c>
      <c r="E355" s="18"/>
      <c r="F355" s="28"/>
      <c r="G355" s="20"/>
      <c r="H355" s="21" t="n">
        <f aca="false">SUM(H356:H371)</f>
        <v>0</v>
      </c>
    </row>
    <row r="356" customFormat="false" ht="26.5" hidden="false" customHeight="false" outlineLevel="0" collapsed="false">
      <c r="A356" s="22" t="s">
        <v>523</v>
      </c>
      <c r="B356" s="23" t="s">
        <v>524</v>
      </c>
      <c r="C356" s="22" t="s">
        <v>525</v>
      </c>
      <c r="D356" s="22" t="s">
        <v>526</v>
      </c>
      <c r="E356" s="24" t="s">
        <v>527</v>
      </c>
      <c r="F356" s="25" t="n">
        <v>29.7</v>
      </c>
      <c r="G356" s="26" t="n">
        <v>0</v>
      </c>
      <c r="H356" s="27" t="n">
        <f aca="false">ROUNDDOWN(G356*F356,2)</f>
        <v>0</v>
      </c>
    </row>
    <row r="357" customFormat="false" ht="26.5" hidden="false" customHeight="false" outlineLevel="0" collapsed="false">
      <c r="A357" s="22" t="s">
        <v>528</v>
      </c>
      <c r="B357" s="23" t="s">
        <v>166</v>
      </c>
      <c r="C357" s="22" t="s">
        <v>30</v>
      </c>
      <c r="D357" s="22" t="s">
        <v>167</v>
      </c>
      <c r="E357" s="24" t="s">
        <v>24</v>
      </c>
      <c r="F357" s="25" t="n">
        <v>250</v>
      </c>
      <c r="G357" s="26" t="n">
        <v>0</v>
      </c>
      <c r="H357" s="27" t="n">
        <f aca="false">ROUNDDOWN(G357*F357,2)</f>
        <v>0</v>
      </c>
    </row>
    <row r="358" customFormat="false" ht="14.05" hidden="false" customHeight="false" outlineLevel="0" collapsed="false">
      <c r="A358" s="22" t="s">
        <v>529</v>
      </c>
      <c r="B358" s="23" t="s">
        <v>530</v>
      </c>
      <c r="C358" s="22" t="s">
        <v>22</v>
      </c>
      <c r="D358" s="22" t="s">
        <v>531</v>
      </c>
      <c r="E358" s="24" t="s">
        <v>24</v>
      </c>
      <c r="F358" s="25" t="n">
        <v>13</v>
      </c>
      <c r="G358" s="26" t="n">
        <v>0</v>
      </c>
      <c r="H358" s="27" t="n">
        <f aca="false">ROUNDDOWN(G358*F358,2)</f>
        <v>0</v>
      </c>
    </row>
    <row r="359" customFormat="false" ht="14.05" hidden="false" customHeight="false" outlineLevel="0" collapsed="false">
      <c r="A359" s="22" t="s">
        <v>532</v>
      </c>
      <c r="B359" s="23" t="s">
        <v>533</v>
      </c>
      <c r="C359" s="22" t="s">
        <v>22</v>
      </c>
      <c r="D359" s="22" t="s">
        <v>534</v>
      </c>
      <c r="E359" s="24" t="s">
        <v>24</v>
      </c>
      <c r="F359" s="25" t="n">
        <v>26</v>
      </c>
      <c r="G359" s="26" t="n">
        <v>0</v>
      </c>
      <c r="H359" s="27" t="n">
        <f aca="false">ROUNDDOWN(G359*F359,2)</f>
        <v>0</v>
      </c>
    </row>
    <row r="360" customFormat="false" ht="14.05" hidden="false" customHeight="false" outlineLevel="0" collapsed="false">
      <c r="A360" s="22" t="s">
        <v>535</v>
      </c>
      <c r="B360" s="23" t="s">
        <v>536</v>
      </c>
      <c r="C360" s="22" t="s">
        <v>22</v>
      </c>
      <c r="D360" s="22" t="s">
        <v>537</v>
      </c>
      <c r="E360" s="24" t="s">
        <v>24</v>
      </c>
      <c r="F360" s="25" t="n">
        <v>26</v>
      </c>
      <c r="G360" s="26" t="n">
        <v>0</v>
      </c>
      <c r="H360" s="27" t="n">
        <f aca="false">ROUNDDOWN(G360*F360,2)</f>
        <v>0</v>
      </c>
    </row>
    <row r="361" customFormat="false" ht="38.95" hidden="false" customHeight="false" outlineLevel="0" collapsed="false">
      <c r="A361" s="22" t="s">
        <v>538</v>
      </c>
      <c r="B361" s="23" t="s">
        <v>52</v>
      </c>
      <c r="C361" s="22" t="s">
        <v>30</v>
      </c>
      <c r="D361" s="22" t="s">
        <v>53</v>
      </c>
      <c r="E361" s="24" t="s">
        <v>54</v>
      </c>
      <c r="F361" s="25" t="n">
        <v>10</v>
      </c>
      <c r="G361" s="26" t="n">
        <v>0</v>
      </c>
      <c r="H361" s="27" t="n">
        <f aca="false">ROUNDDOWN(G361*F361,2)</f>
        <v>0</v>
      </c>
    </row>
    <row r="362" customFormat="false" ht="14.05" hidden="false" customHeight="false" outlineLevel="0" collapsed="false">
      <c r="A362" s="22" t="s">
        <v>539</v>
      </c>
      <c r="B362" s="23" t="s">
        <v>540</v>
      </c>
      <c r="C362" s="22" t="s">
        <v>22</v>
      </c>
      <c r="D362" s="22" t="s">
        <v>541</v>
      </c>
      <c r="E362" s="24" t="s">
        <v>58</v>
      </c>
      <c r="F362" s="25" t="n">
        <v>15</v>
      </c>
      <c r="G362" s="26" t="n">
        <v>0</v>
      </c>
      <c r="H362" s="27" t="n">
        <f aca="false">ROUNDDOWN(G362*F362,2)</f>
        <v>0</v>
      </c>
    </row>
    <row r="363" customFormat="false" ht="14.05" hidden="false" customHeight="false" outlineLevel="0" collapsed="false">
      <c r="A363" s="22" t="s">
        <v>542</v>
      </c>
      <c r="B363" s="23" t="s">
        <v>60</v>
      </c>
      <c r="C363" s="22" t="s">
        <v>22</v>
      </c>
      <c r="D363" s="22" t="s">
        <v>61</v>
      </c>
      <c r="E363" s="24" t="s">
        <v>58</v>
      </c>
      <c r="F363" s="25" t="n">
        <v>130</v>
      </c>
      <c r="G363" s="26" t="n">
        <v>0</v>
      </c>
      <c r="H363" s="27" t="n">
        <f aca="false">ROUNDDOWN(G363*F363,2)</f>
        <v>0</v>
      </c>
    </row>
    <row r="364" customFormat="false" ht="26.5" hidden="false" customHeight="false" outlineLevel="0" collapsed="false">
      <c r="A364" s="22" t="s">
        <v>543</v>
      </c>
      <c r="B364" s="23" t="s">
        <v>72</v>
      </c>
      <c r="C364" s="22" t="s">
        <v>22</v>
      </c>
      <c r="D364" s="22" t="s">
        <v>73</v>
      </c>
      <c r="E364" s="24" t="s">
        <v>58</v>
      </c>
      <c r="F364" s="25" t="n">
        <v>15</v>
      </c>
      <c r="G364" s="26" t="n">
        <v>0</v>
      </c>
      <c r="H364" s="27" t="n">
        <f aca="false">ROUNDDOWN(G364*F364,2)</f>
        <v>0</v>
      </c>
    </row>
    <row r="365" customFormat="false" ht="14.05" hidden="false" customHeight="false" outlineLevel="0" collapsed="false">
      <c r="A365" s="22" t="s">
        <v>544</v>
      </c>
      <c r="B365" s="23" t="s">
        <v>75</v>
      </c>
      <c r="C365" s="22" t="s">
        <v>76</v>
      </c>
      <c r="D365" s="22" t="s">
        <v>77</v>
      </c>
      <c r="E365" s="24" t="s">
        <v>54</v>
      </c>
      <c r="F365" s="25" t="n">
        <v>6</v>
      </c>
      <c r="G365" s="26" t="n">
        <v>0</v>
      </c>
      <c r="H365" s="27" t="n">
        <f aca="false">ROUNDDOWN(G365*F365,2)</f>
        <v>0</v>
      </c>
    </row>
    <row r="366" customFormat="false" ht="14.05" hidden="false" customHeight="false" outlineLevel="0" collapsed="false">
      <c r="A366" s="22" t="s">
        <v>545</v>
      </c>
      <c r="B366" s="23" t="s">
        <v>63</v>
      </c>
      <c r="C366" s="22" t="s">
        <v>37</v>
      </c>
      <c r="D366" s="22" t="s">
        <v>64</v>
      </c>
      <c r="E366" s="24" t="s">
        <v>54</v>
      </c>
      <c r="F366" s="25" t="n">
        <v>4</v>
      </c>
      <c r="G366" s="26" t="n">
        <v>0</v>
      </c>
      <c r="H366" s="27" t="n">
        <f aca="false">ROUNDDOWN(G366*F366,2)</f>
        <v>0</v>
      </c>
    </row>
    <row r="367" customFormat="false" ht="14.05" hidden="false" customHeight="false" outlineLevel="0" collapsed="false">
      <c r="A367" s="22" t="s">
        <v>546</v>
      </c>
      <c r="B367" s="23" t="s">
        <v>66</v>
      </c>
      <c r="C367" s="22" t="s">
        <v>37</v>
      </c>
      <c r="D367" s="22" t="s">
        <v>67</v>
      </c>
      <c r="E367" s="24" t="s">
        <v>54</v>
      </c>
      <c r="F367" s="25" t="n">
        <v>2</v>
      </c>
      <c r="G367" s="26" t="n">
        <v>0</v>
      </c>
      <c r="H367" s="27" t="n">
        <f aca="false">ROUNDDOWN(G367*F367,2)</f>
        <v>0</v>
      </c>
    </row>
    <row r="368" customFormat="false" ht="26.5" hidden="false" customHeight="false" outlineLevel="0" collapsed="false">
      <c r="A368" s="22" t="s">
        <v>547</v>
      </c>
      <c r="B368" s="23" t="s">
        <v>98</v>
      </c>
      <c r="C368" s="22" t="s">
        <v>22</v>
      </c>
      <c r="D368" s="22" t="s">
        <v>99</v>
      </c>
      <c r="E368" s="24" t="s">
        <v>54</v>
      </c>
      <c r="F368" s="25" t="n">
        <v>10</v>
      </c>
      <c r="G368" s="26" t="n">
        <v>0</v>
      </c>
      <c r="H368" s="27" t="n">
        <f aca="false">ROUNDDOWN(G368*F368,2)</f>
        <v>0</v>
      </c>
    </row>
    <row r="369" customFormat="false" ht="14.05" hidden="false" customHeight="false" outlineLevel="0" collapsed="false">
      <c r="A369" s="22" t="s">
        <v>548</v>
      </c>
      <c r="B369" s="23" t="s">
        <v>549</v>
      </c>
      <c r="C369" s="22" t="s">
        <v>37</v>
      </c>
      <c r="D369" s="22" t="s">
        <v>550</v>
      </c>
      <c r="E369" s="24" t="s">
        <v>54</v>
      </c>
      <c r="F369" s="25" t="n">
        <v>1</v>
      </c>
      <c r="G369" s="26" t="n">
        <v>0</v>
      </c>
      <c r="H369" s="27" t="n">
        <f aca="false">ROUNDDOWN(G369*F369,2)</f>
        <v>0</v>
      </c>
    </row>
    <row r="370" customFormat="false" ht="26.5" hidden="false" customHeight="false" outlineLevel="0" collapsed="false">
      <c r="A370" s="22" t="s">
        <v>551</v>
      </c>
      <c r="B370" s="23" t="s">
        <v>109</v>
      </c>
      <c r="C370" s="22" t="s">
        <v>30</v>
      </c>
      <c r="D370" s="22" t="s">
        <v>110</v>
      </c>
      <c r="E370" s="24" t="s">
        <v>54</v>
      </c>
      <c r="F370" s="25" t="n">
        <v>1</v>
      </c>
      <c r="G370" s="26" t="n">
        <v>0</v>
      </c>
      <c r="H370" s="27" t="n">
        <f aca="false">ROUNDDOWN(G370*F370,2)</f>
        <v>0</v>
      </c>
    </row>
    <row r="371" customFormat="false" ht="26.5" hidden="false" customHeight="false" outlineLevel="0" collapsed="false">
      <c r="A371" s="22" t="s">
        <v>552</v>
      </c>
      <c r="B371" s="23" t="s">
        <v>553</v>
      </c>
      <c r="C371" s="22" t="s">
        <v>22</v>
      </c>
      <c r="D371" s="22" t="s">
        <v>554</v>
      </c>
      <c r="E371" s="24" t="s">
        <v>58</v>
      </c>
      <c r="F371" s="25" t="n">
        <v>32</v>
      </c>
      <c r="G371" s="26" t="n">
        <v>0</v>
      </c>
      <c r="H371" s="27" t="n">
        <f aca="false">ROUNDDOWN(G371*F371,2)</f>
        <v>0</v>
      </c>
    </row>
    <row r="372" customFormat="false" ht="14.05" hidden="false" customHeight="false" outlineLevel="0" collapsed="false">
      <c r="A372" s="18" t="s">
        <v>555</v>
      </c>
      <c r="B372" s="18"/>
      <c r="C372" s="18"/>
      <c r="D372" s="18" t="s">
        <v>556</v>
      </c>
      <c r="E372" s="18"/>
      <c r="F372" s="28"/>
      <c r="G372" s="20"/>
      <c r="H372" s="21" t="n">
        <f aca="false">SUM(H373)</f>
        <v>0</v>
      </c>
    </row>
    <row r="373" customFormat="false" ht="26.5" hidden="false" customHeight="false" outlineLevel="0" collapsed="false">
      <c r="A373" s="22" t="s">
        <v>557</v>
      </c>
      <c r="B373" s="23" t="s">
        <v>558</v>
      </c>
      <c r="C373" s="22" t="s">
        <v>22</v>
      </c>
      <c r="D373" s="22" t="s">
        <v>559</v>
      </c>
      <c r="E373" s="24" t="s">
        <v>24</v>
      </c>
      <c r="F373" s="25" t="n">
        <v>35</v>
      </c>
      <c r="G373" s="26" t="n">
        <v>0</v>
      </c>
      <c r="H373" s="27" t="n">
        <f aca="false">ROUNDDOWN(G373*F373,2)</f>
        <v>0</v>
      </c>
    </row>
    <row r="374" customFormat="false" ht="14.05" hidden="false" customHeight="false" outlineLevel="0" collapsed="false">
      <c r="A374" s="18" t="s">
        <v>560</v>
      </c>
      <c r="B374" s="18"/>
      <c r="C374" s="18"/>
      <c r="D374" s="18" t="s">
        <v>561</v>
      </c>
      <c r="E374" s="18"/>
      <c r="F374" s="28"/>
      <c r="G374" s="20"/>
      <c r="H374" s="21" t="n">
        <f aca="false">SUM(H375:H396)</f>
        <v>0</v>
      </c>
    </row>
    <row r="375" customFormat="false" ht="26.5" hidden="false" customHeight="false" outlineLevel="0" collapsed="false">
      <c r="A375" s="22" t="s">
        <v>562</v>
      </c>
      <c r="B375" s="23" t="s">
        <v>169</v>
      </c>
      <c r="C375" s="22" t="s">
        <v>22</v>
      </c>
      <c r="D375" s="22" t="s">
        <v>563</v>
      </c>
      <c r="E375" s="24" t="s">
        <v>24</v>
      </c>
      <c r="F375" s="25" t="n">
        <v>10.08</v>
      </c>
      <c r="G375" s="26" t="n">
        <v>0</v>
      </c>
      <c r="H375" s="27" t="n">
        <f aca="false">ROUNDDOWN(G375*F375,2)</f>
        <v>0</v>
      </c>
    </row>
    <row r="376" customFormat="false" ht="26.5" hidden="false" customHeight="false" outlineLevel="0" collapsed="false">
      <c r="A376" s="22" t="s">
        <v>564</v>
      </c>
      <c r="B376" s="23" t="s">
        <v>565</v>
      </c>
      <c r="C376" s="22" t="s">
        <v>30</v>
      </c>
      <c r="D376" s="22" t="s">
        <v>566</v>
      </c>
      <c r="E376" s="24" t="s">
        <v>54</v>
      </c>
      <c r="F376" s="25" t="n">
        <v>4</v>
      </c>
      <c r="G376" s="26" t="n">
        <v>0</v>
      </c>
      <c r="H376" s="27" t="n">
        <f aca="false">ROUNDDOWN(G376*F376,2)</f>
        <v>0</v>
      </c>
    </row>
    <row r="377" customFormat="false" ht="14.05" hidden="false" customHeight="false" outlineLevel="0" collapsed="false">
      <c r="A377" s="22" t="s">
        <v>567</v>
      </c>
      <c r="B377" s="23" t="s">
        <v>406</v>
      </c>
      <c r="C377" s="22" t="s">
        <v>80</v>
      </c>
      <c r="D377" s="22" t="s">
        <v>407</v>
      </c>
      <c r="E377" s="24" t="s">
        <v>54</v>
      </c>
      <c r="F377" s="25" t="n">
        <v>1</v>
      </c>
      <c r="G377" s="26" t="n">
        <v>0</v>
      </c>
      <c r="H377" s="27" t="n">
        <f aca="false">ROUNDDOWN(G377*F377,2)</f>
        <v>0</v>
      </c>
    </row>
    <row r="378" customFormat="false" ht="14.05" hidden="false" customHeight="false" outlineLevel="0" collapsed="false">
      <c r="A378" s="22" t="s">
        <v>568</v>
      </c>
      <c r="B378" s="23" t="s">
        <v>415</v>
      </c>
      <c r="C378" s="22" t="s">
        <v>80</v>
      </c>
      <c r="D378" s="22" t="s">
        <v>416</v>
      </c>
      <c r="E378" s="24" t="s">
        <v>54</v>
      </c>
      <c r="F378" s="25" t="n">
        <v>3</v>
      </c>
      <c r="G378" s="26" t="n">
        <v>0</v>
      </c>
      <c r="H378" s="27" t="n">
        <f aca="false">ROUNDDOWN(G378*F378,2)</f>
        <v>0</v>
      </c>
    </row>
    <row r="379" customFormat="false" ht="14.05" hidden="false" customHeight="false" outlineLevel="0" collapsed="false">
      <c r="A379" s="22" t="s">
        <v>569</v>
      </c>
      <c r="B379" s="23" t="s">
        <v>397</v>
      </c>
      <c r="C379" s="22" t="s">
        <v>80</v>
      </c>
      <c r="D379" s="22" t="s">
        <v>398</v>
      </c>
      <c r="E379" s="24" t="s">
        <v>54</v>
      </c>
      <c r="F379" s="25" t="n">
        <v>3</v>
      </c>
      <c r="G379" s="26" t="n">
        <v>0</v>
      </c>
      <c r="H379" s="27" t="n">
        <f aca="false">ROUNDDOWN(G379*F379,2)</f>
        <v>0</v>
      </c>
    </row>
    <row r="380" customFormat="false" ht="26.5" hidden="false" customHeight="false" outlineLevel="0" collapsed="false">
      <c r="A380" s="22" t="s">
        <v>570</v>
      </c>
      <c r="B380" s="23" t="s">
        <v>400</v>
      </c>
      <c r="C380" s="22" t="s">
        <v>22</v>
      </c>
      <c r="D380" s="22" t="s">
        <v>401</v>
      </c>
      <c r="E380" s="24" t="s">
        <v>54</v>
      </c>
      <c r="F380" s="25" t="n">
        <v>3</v>
      </c>
      <c r="G380" s="26" t="n">
        <v>0</v>
      </c>
      <c r="H380" s="27" t="n">
        <f aca="false">ROUNDDOWN(G380*F380,2)</f>
        <v>0</v>
      </c>
    </row>
    <row r="381" customFormat="false" ht="26.5" hidden="false" customHeight="false" outlineLevel="0" collapsed="false">
      <c r="A381" s="22" t="s">
        <v>571</v>
      </c>
      <c r="B381" s="23" t="s">
        <v>421</v>
      </c>
      <c r="C381" s="22" t="s">
        <v>30</v>
      </c>
      <c r="D381" s="22" t="s">
        <v>422</v>
      </c>
      <c r="E381" s="24" t="s">
        <v>24</v>
      </c>
      <c r="F381" s="25" t="n">
        <v>2.88</v>
      </c>
      <c r="G381" s="26" t="n">
        <v>0</v>
      </c>
      <c r="H381" s="27" t="n">
        <f aca="false">ROUNDDOWN(G381*F381,2)</f>
        <v>0</v>
      </c>
    </row>
    <row r="382" customFormat="false" ht="14.05" hidden="false" customHeight="false" outlineLevel="0" collapsed="false">
      <c r="A382" s="22" t="s">
        <v>572</v>
      </c>
      <c r="B382" s="23" t="s">
        <v>409</v>
      </c>
      <c r="C382" s="22" t="s">
        <v>22</v>
      </c>
      <c r="D382" s="22" t="s">
        <v>410</v>
      </c>
      <c r="E382" s="24" t="s">
        <v>54</v>
      </c>
      <c r="F382" s="25" t="n">
        <v>3</v>
      </c>
      <c r="G382" s="26" t="n">
        <v>0</v>
      </c>
      <c r="H382" s="27" t="n">
        <f aca="false">ROUNDDOWN(G382*F382,2)</f>
        <v>0</v>
      </c>
    </row>
    <row r="383" customFormat="false" ht="26.5" hidden="false" customHeight="false" outlineLevel="0" collapsed="false">
      <c r="A383" s="22" t="s">
        <v>573</v>
      </c>
      <c r="B383" s="23" t="s">
        <v>36</v>
      </c>
      <c r="C383" s="22" t="s">
        <v>37</v>
      </c>
      <c r="D383" s="22" t="s">
        <v>38</v>
      </c>
      <c r="E383" s="24" t="s">
        <v>24</v>
      </c>
      <c r="F383" s="25" t="n">
        <v>45</v>
      </c>
      <c r="G383" s="26" t="n">
        <v>0</v>
      </c>
      <c r="H383" s="27" t="n">
        <f aca="false">ROUNDDOWN(G383*F383,2)</f>
        <v>0</v>
      </c>
    </row>
    <row r="384" customFormat="false" ht="14.05" hidden="false" customHeight="false" outlineLevel="0" collapsed="false">
      <c r="A384" s="22" t="s">
        <v>574</v>
      </c>
      <c r="B384" s="23" t="s">
        <v>575</v>
      </c>
      <c r="C384" s="22" t="s">
        <v>37</v>
      </c>
      <c r="D384" s="22" t="s">
        <v>576</v>
      </c>
      <c r="E384" s="24" t="s">
        <v>24</v>
      </c>
      <c r="F384" s="25" t="n">
        <v>45</v>
      </c>
      <c r="G384" s="26" t="n">
        <v>0</v>
      </c>
      <c r="H384" s="27" t="n">
        <f aca="false">ROUNDDOWN(G384*F384,2)</f>
        <v>0</v>
      </c>
    </row>
    <row r="385" customFormat="false" ht="51.4" hidden="false" customHeight="false" outlineLevel="0" collapsed="false">
      <c r="A385" s="22" t="s">
        <v>577</v>
      </c>
      <c r="B385" s="23" t="s">
        <v>49</v>
      </c>
      <c r="C385" s="22" t="s">
        <v>30</v>
      </c>
      <c r="D385" s="22" t="s">
        <v>578</v>
      </c>
      <c r="E385" s="24" t="s">
        <v>24</v>
      </c>
      <c r="F385" s="25" t="n">
        <v>81.28</v>
      </c>
      <c r="G385" s="26" t="n">
        <v>0</v>
      </c>
      <c r="H385" s="27" t="n">
        <f aca="false">ROUNDDOWN(G385*F385,2)</f>
        <v>0</v>
      </c>
    </row>
    <row r="386" customFormat="false" ht="14.05" hidden="false" customHeight="false" outlineLevel="0" collapsed="false">
      <c r="A386" s="22" t="s">
        <v>579</v>
      </c>
      <c r="B386" s="23" t="s">
        <v>378</v>
      </c>
      <c r="C386" s="22" t="s">
        <v>76</v>
      </c>
      <c r="D386" s="22" t="s">
        <v>379</v>
      </c>
      <c r="E386" s="24" t="s">
        <v>24</v>
      </c>
      <c r="F386" s="25" t="n">
        <v>45</v>
      </c>
      <c r="G386" s="26" t="n">
        <v>0</v>
      </c>
      <c r="H386" s="27" t="n">
        <f aca="false">ROUNDDOWN(G386*F386,2)</f>
        <v>0</v>
      </c>
    </row>
    <row r="387" customFormat="false" ht="26.5" hidden="false" customHeight="false" outlineLevel="0" collapsed="false">
      <c r="A387" s="22" t="s">
        <v>580</v>
      </c>
      <c r="B387" s="23" t="s">
        <v>98</v>
      </c>
      <c r="C387" s="22" t="s">
        <v>22</v>
      </c>
      <c r="D387" s="22" t="s">
        <v>99</v>
      </c>
      <c r="E387" s="24" t="s">
        <v>54</v>
      </c>
      <c r="F387" s="25" t="n">
        <v>5</v>
      </c>
      <c r="G387" s="26" t="n">
        <v>0</v>
      </c>
      <c r="H387" s="27" t="n">
        <f aca="false">ROUNDDOWN(G387*F387,2)</f>
        <v>0</v>
      </c>
    </row>
    <row r="388" customFormat="false" ht="14.05" hidden="false" customHeight="false" outlineLevel="0" collapsed="false">
      <c r="A388" s="22" t="s">
        <v>581</v>
      </c>
      <c r="B388" s="23" t="s">
        <v>540</v>
      </c>
      <c r="C388" s="22" t="s">
        <v>22</v>
      </c>
      <c r="D388" s="22" t="s">
        <v>541</v>
      </c>
      <c r="E388" s="24" t="s">
        <v>58</v>
      </c>
      <c r="F388" s="25" t="n">
        <v>40</v>
      </c>
      <c r="G388" s="26" t="n">
        <v>0</v>
      </c>
      <c r="H388" s="27" t="n">
        <f aca="false">ROUNDDOWN(G388*F388,2)</f>
        <v>0</v>
      </c>
    </row>
    <row r="389" customFormat="false" ht="14.05" hidden="false" customHeight="false" outlineLevel="0" collapsed="false">
      <c r="A389" s="22" t="s">
        <v>582</v>
      </c>
      <c r="B389" s="23" t="s">
        <v>60</v>
      </c>
      <c r="C389" s="22" t="s">
        <v>22</v>
      </c>
      <c r="D389" s="22" t="s">
        <v>61</v>
      </c>
      <c r="E389" s="24" t="s">
        <v>58</v>
      </c>
      <c r="F389" s="25" t="n">
        <v>30</v>
      </c>
      <c r="G389" s="26" t="n">
        <v>0</v>
      </c>
      <c r="H389" s="27" t="n">
        <f aca="false">ROUNDDOWN(G389*F389,2)</f>
        <v>0</v>
      </c>
    </row>
    <row r="390" customFormat="false" ht="14.05" hidden="false" customHeight="false" outlineLevel="0" collapsed="false">
      <c r="A390" s="22" t="s">
        <v>583</v>
      </c>
      <c r="B390" s="23" t="s">
        <v>63</v>
      </c>
      <c r="C390" s="22" t="s">
        <v>37</v>
      </c>
      <c r="D390" s="22" t="s">
        <v>64</v>
      </c>
      <c r="E390" s="24" t="s">
        <v>54</v>
      </c>
      <c r="F390" s="25" t="n">
        <v>9</v>
      </c>
      <c r="G390" s="26" t="n">
        <v>0</v>
      </c>
      <c r="H390" s="27" t="n">
        <f aca="false">ROUNDDOWN(G390*F390,2)</f>
        <v>0</v>
      </c>
    </row>
    <row r="391" customFormat="false" ht="14.05" hidden="false" customHeight="false" outlineLevel="0" collapsed="false">
      <c r="A391" s="22" t="s">
        <v>584</v>
      </c>
      <c r="B391" s="23" t="s">
        <v>66</v>
      </c>
      <c r="C391" s="22" t="s">
        <v>37</v>
      </c>
      <c r="D391" s="22" t="s">
        <v>67</v>
      </c>
      <c r="E391" s="24" t="s">
        <v>54</v>
      </c>
      <c r="F391" s="25" t="n">
        <v>7</v>
      </c>
      <c r="G391" s="26" t="n">
        <v>0</v>
      </c>
      <c r="H391" s="27" t="n">
        <f aca="false">ROUNDDOWN(G391*F391,2)</f>
        <v>0</v>
      </c>
    </row>
    <row r="392" customFormat="false" ht="26.5" hidden="false" customHeight="false" outlineLevel="0" collapsed="false">
      <c r="A392" s="22" t="s">
        <v>585</v>
      </c>
      <c r="B392" s="23" t="s">
        <v>98</v>
      </c>
      <c r="C392" s="22" t="s">
        <v>22</v>
      </c>
      <c r="D392" s="22" t="s">
        <v>99</v>
      </c>
      <c r="E392" s="24" t="s">
        <v>54</v>
      </c>
      <c r="F392" s="25" t="n">
        <v>7</v>
      </c>
      <c r="G392" s="26" t="n">
        <v>0</v>
      </c>
      <c r="H392" s="27" t="n">
        <f aca="false">ROUNDDOWN(G392*F392,2)</f>
        <v>0</v>
      </c>
    </row>
    <row r="393" customFormat="false" ht="14.05" hidden="false" customHeight="false" outlineLevel="0" collapsed="false">
      <c r="A393" s="22" t="s">
        <v>586</v>
      </c>
      <c r="B393" s="23" t="s">
        <v>69</v>
      </c>
      <c r="C393" s="22" t="s">
        <v>22</v>
      </c>
      <c r="D393" s="22" t="s">
        <v>70</v>
      </c>
      <c r="E393" s="24" t="s">
        <v>54</v>
      </c>
      <c r="F393" s="25" t="n">
        <v>14</v>
      </c>
      <c r="G393" s="26" t="n">
        <v>0</v>
      </c>
      <c r="H393" s="27" t="n">
        <f aca="false">ROUNDDOWN(G393*F393,2)</f>
        <v>0</v>
      </c>
    </row>
    <row r="394" customFormat="false" ht="14.05" hidden="false" customHeight="false" outlineLevel="0" collapsed="false">
      <c r="A394" s="22" t="s">
        <v>587</v>
      </c>
      <c r="B394" s="23" t="s">
        <v>549</v>
      </c>
      <c r="C394" s="22" t="s">
        <v>37</v>
      </c>
      <c r="D394" s="22" t="s">
        <v>550</v>
      </c>
      <c r="E394" s="24" t="s">
        <v>54</v>
      </c>
      <c r="F394" s="25" t="n">
        <v>1</v>
      </c>
      <c r="G394" s="26" t="n">
        <v>0</v>
      </c>
      <c r="H394" s="27" t="n">
        <f aca="false">ROUNDDOWN(G394*F394,2)</f>
        <v>0</v>
      </c>
    </row>
    <row r="395" customFormat="false" ht="26.5" hidden="false" customHeight="false" outlineLevel="0" collapsed="false">
      <c r="A395" s="22" t="s">
        <v>588</v>
      </c>
      <c r="B395" s="23" t="s">
        <v>492</v>
      </c>
      <c r="C395" s="22" t="s">
        <v>22</v>
      </c>
      <c r="D395" s="22" t="s">
        <v>493</v>
      </c>
      <c r="E395" s="24" t="s">
        <v>54</v>
      </c>
      <c r="F395" s="25" t="n">
        <v>3</v>
      </c>
      <c r="G395" s="26" t="n">
        <v>0</v>
      </c>
      <c r="H395" s="27" t="n">
        <f aca="false">ROUNDDOWN(G395*F395,2)</f>
        <v>0</v>
      </c>
    </row>
    <row r="396" customFormat="false" ht="26.5" hidden="false" customHeight="false" outlineLevel="0" collapsed="false">
      <c r="A396" s="22" t="s">
        <v>589</v>
      </c>
      <c r="B396" s="23" t="s">
        <v>159</v>
      </c>
      <c r="C396" s="22" t="s">
        <v>22</v>
      </c>
      <c r="D396" s="22" t="s">
        <v>160</v>
      </c>
      <c r="E396" s="24" t="s">
        <v>58</v>
      </c>
      <c r="F396" s="25" t="n">
        <v>35</v>
      </c>
      <c r="G396" s="26" t="n">
        <v>0</v>
      </c>
      <c r="H396" s="27" t="n">
        <f aca="false">ROUNDDOWN(G396*F396,2)</f>
        <v>0</v>
      </c>
    </row>
    <row r="397" customFormat="false" ht="14.05" hidden="false" customHeight="false" outlineLevel="0" collapsed="false">
      <c r="A397" s="18" t="s">
        <v>590</v>
      </c>
      <c r="B397" s="18"/>
      <c r="C397" s="18"/>
      <c r="D397" s="18" t="s">
        <v>591</v>
      </c>
      <c r="E397" s="18"/>
      <c r="F397" s="28"/>
      <c r="G397" s="20"/>
      <c r="H397" s="21" t="n">
        <f aca="false">SUM(H398:H399)</f>
        <v>0</v>
      </c>
    </row>
    <row r="398" customFormat="false" ht="26.5" hidden="false" customHeight="false" outlineLevel="0" collapsed="false">
      <c r="A398" s="22" t="s">
        <v>592</v>
      </c>
      <c r="B398" s="23" t="s">
        <v>593</v>
      </c>
      <c r="C398" s="22" t="s">
        <v>22</v>
      </c>
      <c r="D398" s="22" t="s">
        <v>594</v>
      </c>
      <c r="E398" s="24" t="s">
        <v>58</v>
      </c>
      <c r="F398" s="25" t="n">
        <v>140</v>
      </c>
      <c r="G398" s="26" t="n">
        <v>0</v>
      </c>
      <c r="H398" s="27" t="n">
        <f aca="false">ROUNDDOWN(G398*F398,2)</f>
        <v>0</v>
      </c>
    </row>
    <row r="399" customFormat="false" ht="14.05" hidden="false" customHeight="false" outlineLevel="0" collapsed="false">
      <c r="A399" s="22" t="s">
        <v>595</v>
      </c>
      <c r="B399" s="23" t="s">
        <v>596</v>
      </c>
      <c r="C399" s="22" t="s">
        <v>22</v>
      </c>
      <c r="D399" s="22" t="s">
        <v>597</v>
      </c>
      <c r="E399" s="24" t="s">
        <v>58</v>
      </c>
      <c r="F399" s="25" t="n">
        <v>54</v>
      </c>
      <c r="G399" s="26" t="n">
        <v>0</v>
      </c>
      <c r="H399" s="27" t="n">
        <f aca="false">ROUNDDOWN(G399*F399,2)</f>
        <v>0</v>
      </c>
    </row>
    <row r="400" customFormat="false" ht="14.05" hidden="false" customHeight="false" outlineLevel="0" collapsed="false">
      <c r="A400" s="18" t="s">
        <v>598</v>
      </c>
      <c r="B400" s="18"/>
      <c r="C400" s="18"/>
      <c r="D400" s="18" t="s">
        <v>599</v>
      </c>
      <c r="E400" s="18"/>
      <c r="F400" s="28"/>
      <c r="G400" s="20"/>
      <c r="H400" s="21" t="n">
        <f aca="false">SUM(H401:H403)</f>
        <v>0</v>
      </c>
    </row>
    <row r="401" customFormat="false" ht="14.05" hidden="false" customHeight="false" outlineLevel="0" collapsed="false">
      <c r="A401" s="22" t="s">
        <v>600</v>
      </c>
      <c r="B401" s="23" t="s">
        <v>601</v>
      </c>
      <c r="C401" s="22" t="s">
        <v>80</v>
      </c>
      <c r="D401" s="22" t="s">
        <v>602</v>
      </c>
      <c r="E401" s="24" t="s">
        <v>54</v>
      </c>
      <c r="F401" s="25" t="n">
        <v>6</v>
      </c>
      <c r="G401" s="26" t="n">
        <v>0</v>
      </c>
      <c r="H401" s="27" t="n">
        <f aca="false">ROUNDDOWN(G401*F401,2)</f>
        <v>0</v>
      </c>
    </row>
    <row r="402" customFormat="false" ht="23.85" hidden="false" customHeight="false" outlineLevel="0" collapsed="false">
      <c r="A402" s="22" t="s">
        <v>603</v>
      </c>
      <c r="B402" s="23" t="s">
        <v>553</v>
      </c>
      <c r="C402" s="22" t="s">
        <v>22</v>
      </c>
      <c r="D402" s="22" t="s">
        <v>554</v>
      </c>
      <c r="E402" s="24" t="s">
        <v>58</v>
      </c>
      <c r="F402" s="25" t="n">
        <v>55</v>
      </c>
      <c r="G402" s="26" t="n">
        <v>0</v>
      </c>
      <c r="H402" s="27" t="s">
        <v>604</v>
      </c>
    </row>
    <row r="403" customFormat="false" ht="26.5" hidden="false" customHeight="false" outlineLevel="0" collapsed="false">
      <c r="A403" s="22" t="s">
        <v>605</v>
      </c>
      <c r="B403" s="23" t="s">
        <v>109</v>
      </c>
      <c r="C403" s="22" t="s">
        <v>30</v>
      </c>
      <c r="D403" s="22" t="s">
        <v>110</v>
      </c>
      <c r="E403" s="24" t="s">
        <v>54</v>
      </c>
      <c r="F403" s="25" t="n">
        <v>6</v>
      </c>
      <c r="G403" s="26" t="n">
        <v>0</v>
      </c>
      <c r="H403" s="27" t="n">
        <f aca="false">ROUNDDOWN(G403*F403,2)</f>
        <v>0</v>
      </c>
    </row>
    <row r="404" customFormat="false" ht="14.05" hidden="false" customHeight="false" outlineLevel="0" collapsed="false">
      <c r="A404" s="18" t="s">
        <v>606</v>
      </c>
      <c r="B404" s="18"/>
      <c r="C404" s="18"/>
      <c r="D404" s="18" t="s">
        <v>607</v>
      </c>
      <c r="E404" s="18"/>
      <c r="F404" s="28"/>
      <c r="G404" s="20"/>
      <c r="H404" s="21" t="n">
        <f aca="false">SUM(H405)</f>
        <v>0</v>
      </c>
    </row>
    <row r="405" customFormat="false" ht="38.95" hidden="false" customHeight="false" outlineLevel="0" collapsed="false">
      <c r="A405" s="22" t="s">
        <v>608</v>
      </c>
      <c r="B405" s="23" t="s">
        <v>609</v>
      </c>
      <c r="C405" s="22" t="s">
        <v>30</v>
      </c>
      <c r="D405" s="22" t="s">
        <v>610</v>
      </c>
      <c r="E405" s="24" t="s">
        <v>54</v>
      </c>
      <c r="F405" s="25" t="n">
        <v>1</v>
      </c>
      <c r="G405" s="26" t="n">
        <v>0</v>
      </c>
      <c r="H405" s="27" t="n">
        <f aca="false">ROUNDDOWN(G405*F405,2)</f>
        <v>0</v>
      </c>
    </row>
    <row r="406" customFormat="false" ht="14.05" hidden="false" customHeight="false" outlineLevel="0" collapsed="false">
      <c r="A406" s="18" t="s">
        <v>611</v>
      </c>
      <c r="B406" s="18"/>
      <c r="C406" s="18"/>
      <c r="D406" s="18" t="s">
        <v>612</v>
      </c>
      <c r="E406" s="18"/>
      <c r="F406" s="28"/>
      <c r="G406" s="20"/>
      <c r="H406" s="21" t="n">
        <f aca="false">SUM(H407:H416)</f>
        <v>0</v>
      </c>
    </row>
    <row r="407" customFormat="false" ht="26.5" hidden="false" customHeight="false" outlineLevel="0" collapsed="false">
      <c r="A407" s="22" t="s">
        <v>613</v>
      </c>
      <c r="B407" s="23" t="s">
        <v>614</v>
      </c>
      <c r="C407" s="22" t="s">
        <v>22</v>
      </c>
      <c r="D407" s="22" t="s">
        <v>615</v>
      </c>
      <c r="E407" s="24" t="s">
        <v>54</v>
      </c>
      <c r="F407" s="25" t="n">
        <v>10</v>
      </c>
      <c r="G407" s="26" t="n">
        <v>0</v>
      </c>
      <c r="H407" s="27" t="n">
        <f aca="false">ROUNDDOWN(G407*F407,2)</f>
        <v>0</v>
      </c>
    </row>
    <row r="408" customFormat="false" ht="26.5" hidden="false" customHeight="false" outlineLevel="0" collapsed="false">
      <c r="A408" s="22" t="s">
        <v>616</v>
      </c>
      <c r="B408" s="23" t="s">
        <v>617</v>
      </c>
      <c r="C408" s="22" t="s">
        <v>22</v>
      </c>
      <c r="D408" s="22" t="s">
        <v>618</v>
      </c>
      <c r="E408" s="24" t="s">
        <v>54</v>
      </c>
      <c r="F408" s="25" t="n">
        <v>15</v>
      </c>
      <c r="G408" s="26" t="n">
        <v>0</v>
      </c>
      <c r="H408" s="27" t="n">
        <f aca="false">ROUNDDOWN(G408*F408,2)</f>
        <v>0</v>
      </c>
    </row>
    <row r="409" customFormat="false" ht="26.5" hidden="false" customHeight="false" outlineLevel="0" collapsed="false">
      <c r="A409" s="22" t="s">
        <v>619</v>
      </c>
      <c r="B409" s="23" t="s">
        <v>620</v>
      </c>
      <c r="C409" s="22" t="s">
        <v>22</v>
      </c>
      <c r="D409" s="22" t="s">
        <v>621</v>
      </c>
      <c r="E409" s="24" t="s">
        <v>54</v>
      </c>
      <c r="F409" s="25" t="n">
        <v>10</v>
      </c>
      <c r="G409" s="26" t="n">
        <v>0</v>
      </c>
      <c r="H409" s="27" t="n">
        <f aca="false">ROUNDDOWN(G409*F409,2)</f>
        <v>0</v>
      </c>
    </row>
    <row r="410" customFormat="false" ht="26.5" hidden="false" customHeight="false" outlineLevel="0" collapsed="false">
      <c r="A410" s="22" t="s">
        <v>622</v>
      </c>
      <c r="B410" s="23" t="s">
        <v>623</v>
      </c>
      <c r="C410" s="22" t="s">
        <v>22</v>
      </c>
      <c r="D410" s="22" t="s">
        <v>624</v>
      </c>
      <c r="E410" s="24" t="s">
        <v>54</v>
      </c>
      <c r="F410" s="25" t="n">
        <v>10</v>
      </c>
      <c r="G410" s="26" t="n">
        <v>0</v>
      </c>
      <c r="H410" s="27" t="n">
        <f aca="false">ROUNDDOWN(G410*F410,2)</f>
        <v>0</v>
      </c>
    </row>
    <row r="411" customFormat="false" ht="26.5" hidden="false" customHeight="false" outlineLevel="0" collapsed="false">
      <c r="A411" s="22" t="s">
        <v>625</v>
      </c>
      <c r="B411" s="23" t="s">
        <v>617</v>
      </c>
      <c r="C411" s="22" t="s">
        <v>22</v>
      </c>
      <c r="D411" s="22" t="s">
        <v>626</v>
      </c>
      <c r="E411" s="24" t="s">
        <v>54</v>
      </c>
      <c r="F411" s="25" t="n">
        <v>25</v>
      </c>
      <c r="G411" s="26" t="n">
        <v>0</v>
      </c>
      <c r="H411" s="27" t="n">
        <f aca="false">ROUNDDOWN(G411*F411,2)</f>
        <v>0</v>
      </c>
    </row>
    <row r="412" customFormat="false" ht="26.5" hidden="false" customHeight="false" outlineLevel="0" collapsed="false">
      <c r="A412" s="22" t="s">
        <v>627</v>
      </c>
      <c r="B412" s="23" t="s">
        <v>617</v>
      </c>
      <c r="C412" s="22" t="s">
        <v>22</v>
      </c>
      <c r="D412" s="22" t="s">
        <v>628</v>
      </c>
      <c r="E412" s="24" t="s">
        <v>54</v>
      </c>
      <c r="F412" s="25" t="n">
        <v>6</v>
      </c>
      <c r="G412" s="26" t="n">
        <v>0</v>
      </c>
      <c r="H412" s="27" t="n">
        <f aca="false">ROUNDDOWN(G412*F412,2)</f>
        <v>0</v>
      </c>
    </row>
    <row r="413" customFormat="false" ht="26.5" hidden="false" customHeight="false" outlineLevel="0" collapsed="false">
      <c r="A413" s="22" t="s">
        <v>629</v>
      </c>
      <c r="B413" s="23" t="s">
        <v>617</v>
      </c>
      <c r="C413" s="22" t="s">
        <v>22</v>
      </c>
      <c r="D413" s="22" t="s">
        <v>630</v>
      </c>
      <c r="E413" s="24" t="s">
        <v>54</v>
      </c>
      <c r="F413" s="25" t="n">
        <v>6</v>
      </c>
      <c r="G413" s="26" t="n">
        <v>0</v>
      </c>
      <c r="H413" s="27" t="n">
        <f aca="false">ROUNDDOWN(G413*F413,2)</f>
        <v>0</v>
      </c>
    </row>
    <row r="414" customFormat="false" ht="26.5" hidden="false" customHeight="false" outlineLevel="0" collapsed="false">
      <c r="A414" s="22" t="s">
        <v>631</v>
      </c>
      <c r="B414" s="23" t="s">
        <v>632</v>
      </c>
      <c r="C414" s="22" t="s">
        <v>22</v>
      </c>
      <c r="D414" s="22" t="s">
        <v>633</v>
      </c>
      <c r="E414" s="24" t="s">
        <v>54</v>
      </c>
      <c r="F414" s="25" t="n">
        <v>1</v>
      </c>
      <c r="G414" s="26" t="n">
        <v>0</v>
      </c>
      <c r="H414" s="27" t="n">
        <f aca="false">ROUNDDOWN(G414*F414,2)</f>
        <v>0</v>
      </c>
    </row>
    <row r="415" customFormat="false" ht="26.5" hidden="false" customHeight="false" outlineLevel="0" collapsed="false">
      <c r="A415" s="22" t="s">
        <v>634</v>
      </c>
      <c r="B415" s="23" t="s">
        <v>632</v>
      </c>
      <c r="C415" s="22" t="s">
        <v>22</v>
      </c>
      <c r="D415" s="22" t="s">
        <v>635</v>
      </c>
      <c r="E415" s="24" t="s">
        <v>54</v>
      </c>
      <c r="F415" s="25" t="n">
        <v>1</v>
      </c>
      <c r="G415" s="26" t="n">
        <v>0</v>
      </c>
      <c r="H415" s="27" t="n">
        <f aca="false">ROUNDDOWN(G415*F415,2)</f>
        <v>0</v>
      </c>
    </row>
    <row r="416" customFormat="false" ht="14.05" hidden="false" customHeight="false" outlineLevel="0" collapsed="false">
      <c r="A416" s="22" t="s">
        <v>636</v>
      </c>
      <c r="B416" s="23" t="s">
        <v>637</v>
      </c>
      <c r="C416" s="22" t="s">
        <v>22</v>
      </c>
      <c r="D416" s="22" t="s">
        <v>638</v>
      </c>
      <c r="E416" s="24" t="s">
        <v>54</v>
      </c>
      <c r="F416" s="25" t="n">
        <v>10</v>
      </c>
      <c r="G416" s="26" t="n">
        <v>0</v>
      </c>
      <c r="H416" s="27" t="n">
        <f aca="false">ROUNDDOWN(G416*F416,2)</f>
        <v>0</v>
      </c>
    </row>
    <row r="417" customFormat="false" ht="14.05" hidden="false" customHeight="false" outlineLevel="0" collapsed="false">
      <c r="A417" s="18" t="s">
        <v>639</v>
      </c>
      <c r="B417" s="18"/>
      <c r="C417" s="18"/>
      <c r="D417" s="18" t="s">
        <v>640</v>
      </c>
      <c r="E417" s="18"/>
      <c r="F417" s="28"/>
      <c r="G417" s="20"/>
      <c r="H417" s="21" t="n">
        <f aca="false">SUM(H418:H424)</f>
        <v>0</v>
      </c>
    </row>
    <row r="418" customFormat="false" ht="14.05" hidden="false" customHeight="false" outlineLevel="0" collapsed="false">
      <c r="A418" s="22" t="s">
        <v>641</v>
      </c>
      <c r="B418" s="23" t="s">
        <v>642</v>
      </c>
      <c r="C418" s="22" t="s">
        <v>37</v>
      </c>
      <c r="D418" s="22" t="s">
        <v>643</v>
      </c>
      <c r="E418" s="24" t="s">
        <v>54</v>
      </c>
      <c r="F418" s="25" t="n">
        <v>5</v>
      </c>
      <c r="G418" s="26" t="n">
        <v>0</v>
      </c>
      <c r="H418" s="27" t="n">
        <f aca="false">ROUNDDOWN(G418*F418,2)</f>
        <v>0</v>
      </c>
    </row>
    <row r="419" customFormat="false" ht="14.05" hidden="false" customHeight="false" outlineLevel="0" collapsed="false">
      <c r="A419" s="22" t="s">
        <v>644</v>
      </c>
      <c r="B419" s="23" t="s">
        <v>645</v>
      </c>
      <c r="C419" s="22" t="s">
        <v>525</v>
      </c>
      <c r="D419" s="22" t="s">
        <v>646</v>
      </c>
      <c r="E419" s="24" t="s">
        <v>58</v>
      </c>
      <c r="F419" s="25" t="n">
        <v>260</v>
      </c>
      <c r="G419" s="26" t="n">
        <v>0</v>
      </c>
      <c r="H419" s="27" t="n">
        <f aca="false">ROUNDDOWN(G419*F419,2)</f>
        <v>0</v>
      </c>
    </row>
    <row r="420" customFormat="false" ht="26.5" hidden="false" customHeight="false" outlineLevel="0" collapsed="false">
      <c r="A420" s="22" t="s">
        <v>647</v>
      </c>
      <c r="B420" s="23" t="s">
        <v>648</v>
      </c>
      <c r="C420" s="22" t="s">
        <v>30</v>
      </c>
      <c r="D420" s="22" t="s">
        <v>649</v>
      </c>
      <c r="E420" s="24" t="s">
        <v>54</v>
      </c>
      <c r="F420" s="25" t="n">
        <v>7</v>
      </c>
      <c r="G420" s="26" t="n">
        <v>0</v>
      </c>
      <c r="H420" s="27" t="n">
        <f aca="false">ROUNDDOWN(G420*F420,2)</f>
        <v>0</v>
      </c>
    </row>
    <row r="421" customFormat="false" ht="14.05" hidden="false" customHeight="false" outlineLevel="0" collapsed="false">
      <c r="A421" s="22" t="s">
        <v>650</v>
      </c>
      <c r="B421" s="23" t="s">
        <v>651</v>
      </c>
      <c r="C421" s="22" t="s">
        <v>22</v>
      </c>
      <c r="D421" s="22" t="s">
        <v>652</v>
      </c>
      <c r="E421" s="24" t="s">
        <v>653</v>
      </c>
      <c r="F421" s="25" t="n">
        <v>3.9</v>
      </c>
      <c r="G421" s="26" t="n">
        <v>0</v>
      </c>
      <c r="H421" s="27" t="n">
        <f aca="false">ROUNDDOWN(G421*F421,2)</f>
        <v>0</v>
      </c>
    </row>
    <row r="422" customFormat="false" ht="14.05" hidden="false" customHeight="false" outlineLevel="0" collapsed="false">
      <c r="A422" s="22" t="s">
        <v>654</v>
      </c>
      <c r="B422" s="23" t="s">
        <v>655</v>
      </c>
      <c r="C422" s="22" t="s">
        <v>80</v>
      </c>
      <c r="D422" s="22" t="s">
        <v>656</v>
      </c>
      <c r="E422" s="24" t="s">
        <v>58</v>
      </c>
      <c r="F422" s="25" t="n">
        <v>260</v>
      </c>
      <c r="G422" s="26" t="n">
        <v>0</v>
      </c>
      <c r="H422" s="27" t="n">
        <f aca="false">ROUNDDOWN(G422*F422,2)</f>
        <v>0</v>
      </c>
    </row>
    <row r="423" customFormat="false" ht="26.5" hidden="false" customHeight="false" outlineLevel="0" collapsed="false">
      <c r="A423" s="22" t="s">
        <v>657</v>
      </c>
      <c r="B423" s="23" t="s">
        <v>658</v>
      </c>
      <c r="C423" s="22" t="s">
        <v>659</v>
      </c>
      <c r="D423" s="22" t="s">
        <v>660</v>
      </c>
      <c r="E423" s="24" t="s">
        <v>661</v>
      </c>
      <c r="F423" s="25" t="n">
        <v>1</v>
      </c>
      <c r="G423" s="26" t="n">
        <v>0</v>
      </c>
      <c r="H423" s="27" t="n">
        <f aca="false">ROUNDDOWN(G423*F423,2)</f>
        <v>0</v>
      </c>
    </row>
    <row r="424" customFormat="false" ht="14.05" hidden="false" customHeight="false" outlineLevel="0" collapsed="false">
      <c r="A424" s="22" t="s">
        <v>662</v>
      </c>
      <c r="B424" s="23" t="s">
        <v>663</v>
      </c>
      <c r="C424" s="22" t="s">
        <v>76</v>
      </c>
      <c r="D424" s="22" t="s">
        <v>664</v>
      </c>
      <c r="E424" s="24" t="s">
        <v>54</v>
      </c>
      <c r="F424" s="25" t="n">
        <v>1</v>
      </c>
      <c r="G424" s="26" t="n">
        <v>0</v>
      </c>
      <c r="H424" s="27" t="n">
        <f aca="false">ROUNDDOWN(G424*F424,2)</f>
        <v>0</v>
      </c>
    </row>
    <row r="425" customFormat="false" ht="12.8" hidden="false" customHeight="false" outlineLevel="0" collapsed="false">
      <c r="A425" s="29"/>
      <c r="B425" s="30"/>
      <c r="C425" s="30"/>
      <c r="D425" s="30"/>
      <c r="E425" s="30"/>
      <c r="F425" s="30"/>
      <c r="G425" s="31"/>
      <c r="H425" s="32"/>
    </row>
    <row r="426" customFormat="false" ht="13.4" hidden="false" customHeight="true" outlineLevel="0" collapsed="false">
      <c r="A426" s="33"/>
      <c r="B426" s="33"/>
      <c r="C426" s="33"/>
      <c r="D426" s="34"/>
      <c r="E426" s="35" t="s">
        <v>665</v>
      </c>
      <c r="F426" s="35"/>
      <c r="G426" s="36" t="n">
        <f aca="false">SUM(H417+H406+H404+H400+H397+H374+H372+H355+H261+H257+H249+H235+H221+H209+H193+H181+H169+H157+H144+H132+H121+H109+H106+H94+H81+H77+H73+H58+H50+H27+H8)</f>
        <v>0</v>
      </c>
      <c r="H426" s="36"/>
    </row>
    <row r="427" customFormat="false" ht="13.4" hidden="false" customHeight="true" outlineLevel="0" collapsed="false">
      <c r="A427" s="33"/>
      <c r="B427" s="33"/>
      <c r="C427" s="33"/>
      <c r="D427" s="34"/>
      <c r="E427" s="35" t="s">
        <v>666</v>
      </c>
      <c r="F427" s="35"/>
      <c r="G427" s="36" t="n">
        <f aca="false">G426*F2</f>
        <v>0</v>
      </c>
      <c r="H427" s="36"/>
    </row>
    <row r="428" customFormat="false" ht="13.4" hidden="false" customHeight="true" outlineLevel="0" collapsed="false">
      <c r="A428" s="37" t="s">
        <v>8</v>
      </c>
      <c r="B428" s="37"/>
      <c r="C428" s="37"/>
      <c r="D428" s="37"/>
      <c r="E428" s="35" t="s">
        <v>667</v>
      </c>
      <c r="F428" s="35"/>
      <c r="G428" s="36" t="n">
        <f aca="false">SUM(G426+G427)</f>
        <v>0</v>
      </c>
      <c r="H428" s="36"/>
    </row>
    <row r="429" customFormat="false" ht="35.8" hidden="false" customHeight="true" outlineLevel="0" collapsed="false">
      <c r="A429" s="38"/>
      <c r="B429" s="39"/>
      <c r="C429" s="39"/>
      <c r="D429" s="39"/>
      <c r="E429" s="39"/>
      <c r="F429" s="39"/>
      <c r="G429" s="39"/>
      <c r="H429" s="40"/>
    </row>
    <row r="430" customFormat="false" ht="37.3" hidden="false" customHeight="true" outlineLevel="0" collapsed="false">
      <c r="A430" s="41" t="s">
        <v>668</v>
      </c>
      <c r="B430" s="41"/>
      <c r="C430" s="41"/>
      <c r="D430" s="41"/>
      <c r="E430" s="41"/>
      <c r="F430" s="41"/>
      <c r="G430" s="41"/>
      <c r="H430" s="41"/>
    </row>
  </sheetData>
  <mergeCells count="16">
    <mergeCell ref="A1:H1"/>
    <mergeCell ref="A2:D2"/>
    <mergeCell ref="A3:D3"/>
    <mergeCell ref="B4:H4"/>
    <mergeCell ref="A5:D5"/>
    <mergeCell ref="A6:H6"/>
    <mergeCell ref="A426:C426"/>
    <mergeCell ref="E426:F426"/>
    <mergeCell ref="G426:H426"/>
    <mergeCell ref="A427:C427"/>
    <mergeCell ref="E427:F427"/>
    <mergeCell ref="G427:H427"/>
    <mergeCell ref="A428:D428"/>
    <mergeCell ref="E428:F428"/>
    <mergeCell ref="G428:H428"/>
    <mergeCell ref="A430:H430"/>
  </mergeCells>
  <printOptions headings="false" gridLines="false" gridLinesSet="true" horizontalCentered="false" verticalCentered="false"/>
  <pageMargins left="0.480555555555556" right="0.490972222222222" top="0.468055555555556" bottom="0.614583333333333" header="0.511805555555555" footer="0.349305555555556"/>
  <pageSetup paperSize="9" scale="100" firstPageNumber="1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/>
    <oddFooter>&amp;C&amp;"Times New Roman,Normal"&amp;12Página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60"/>
  <sheetViews>
    <sheetView showFormulas="false" showGridLines="true" showRowColHeaders="true" showZeros="true" rightToLeft="false" tabSelected="false" showOutlineSymbols="true" defaultGridColor="true" view="normal" topLeftCell="A25" colorId="64" zoomScale="90" zoomScaleNormal="90" zoomScalePageLayoutView="100" workbookViewId="0">
      <selection pane="topLeft" activeCell="T5" activeCellId="0" sqref="T5"/>
    </sheetView>
  </sheetViews>
  <sheetFormatPr defaultRowHeight="12.8" zeroHeight="false" outlineLevelRow="0" outlineLevelCol="0"/>
  <cols>
    <col collapsed="false" customWidth="true" hidden="false" outlineLevel="0" max="1" min="1" style="0" width="5.87"/>
    <col collapsed="false" customWidth="true" hidden="false" outlineLevel="0" max="2" min="2" style="0" width="11.34"/>
    <col collapsed="false" customWidth="true" hidden="false" outlineLevel="0" max="4" min="3" style="0" width="14.31"/>
    <col collapsed="false" customWidth="true" hidden="false" outlineLevel="0" max="5" min="5" style="0" width="11.34"/>
    <col collapsed="false" customWidth="true" hidden="false" outlineLevel="0" max="6" min="6" style="0" width="8.51"/>
    <col collapsed="false" customWidth="true" hidden="false" outlineLevel="0" max="7" min="7" style="0" width="13.36"/>
    <col collapsed="false" customWidth="true" hidden="false" outlineLevel="0" max="8" min="8" style="0" width="8.51"/>
    <col collapsed="false" customWidth="true" hidden="false" outlineLevel="0" max="9" min="9" style="0" width="13.36"/>
    <col collapsed="false" customWidth="true" hidden="false" outlineLevel="0" max="10" min="10" style="0" width="7.56"/>
    <col collapsed="false" customWidth="true" hidden="false" outlineLevel="0" max="11" min="11" style="0" width="13.36"/>
    <col collapsed="false" customWidth="true" hidden="false" outlineLevel="0" max="12" min="12" style="0" width="7.56"/>
    <col collapsed="false" customWidth="true" hidden="false" outlineLevel="0" max="13" min="13" style="0" width="13.36"/>
    <col collapsed="false" customWidth="true" hidden="false" outlineLevel="0" max="14" min="14" style="0" width="7.56"/>
    <col collapsed="false" customWidth="true" hidden="false" outlineLevel="0" max="15" min="15" style="0" width="13.36"/>
    <col collapsed="false" customWidth="true" hidden="false" outlineLevel="0" max="16" min="16" style="0" width="8.51"/>
    <col collapsed="false" customWidth="true" hidden="false" outlineLevel="0" max="17" min="17" style="0" width="13.36"/>
    <col collapsed="false" customWidth="true" hidden="false" outlineLevel="0" max="18" min="18" style="0" width="11.34"/>
    <col collapsed="false" customWidth="true" hidden="false" outlineLevel="0" max="19" min="19" style="0" width="13.23"/>
    <col collapsed="false" customWidth="true" hidden="false" outlineLevel="0" max="1025" min="20" style="0" width="11.34"/>
  </cols>
  <sheetData>
    <row r="1" customFormat="false" ht="105.95" hidden="false" customHeight="true" outlineLevel="0" collapsed="false">
      <c r="A1" s="42" t="s">
        <v>669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</row>
    <row r="2" customFormat="false" ht="15.65" hidden="false" customHeight="true" outlineLevel="0" collapsed="false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43" t="s">
        <v>2</v>
      </c>
      <c r="M2" s="44" t="s">
        <v>670</v>
      </c>
      <c r="N2" s="45" t="s">
        <v>3</v>
      </c>
      <c r="O2" s="45"/>
      <c r="P2" s="46" t="s">
        <v>4</v>
      </c>
      <c r="Q2" s="46"/>
      <c r="U2" s="47"/>
    </row>
    <row r="3" customFormat="false" ht="15.65" hidden="false" customHeight="true" outlineLevel="0" collapsed="false">
      <c r="A3" s="48" t="s">
        <v>5</v>
      </c>
      <c r="B3" s="48"/>
      <c r="C3" s="48"/>
      <c r="D3" s="48"/>
      <c r="E3" s="48"/>
      <c r="F3" s="48"/>
      <c r="G3" s="48"/>
      <c r="H3" s="48"/>
      <c r="I3" s="48"/>
      <c r="J3" s="48"/>
      <c r="K3" s="48"/>
      <c r="Q3" s="49"/>
    </row>
    <row r="4" customFormat="false" ht="44" hidden="false" customHeight="true" outlineLevel="0" collapsed="false">
      <c r="A4" s="6" t="s">
        <v>671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customFormat="false" ht="15.65" hidden="false" customHeight="true" outlineLevel="0" collapsed="false">
      <c r="A5" s="50" t="s">
        <v>8</v>
      </c>
      <c r="B5" s="50"/>
      <c r="C5" s="50"/>
      <c r="D5" s="50"/>
      <c r="E5" s="51"/>
      <c r="F5" s="51"/>
      <c r="G5" s="51"/>
      <c r="H5" s="51"/>
      <c r="I5" s="52"/>
      <c r="J5" s="8"/>
      <c r="K5" s="8"/>
      <c r="L5" s="8"/>
      <c r="M5" s="8"/>
      <c r="N5" s="8"/>
      <c r="O5" s="8"/>
      <c r="P5" s="8"/>
      <c r="Q5" s="53"/>
    </row>
    <row r="6" customFormat="false" ht="12.8" hidden="false" customHeight="true" outlineLevel="0" collapsed="false">
      <c r="A6" s="54" t="s">
        <v>672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</row>
    <row r="7" customFormat="false" ht="12.8" hidden="false" customHeight="false" outlineLevel="0" collapsed="false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</row>
    <row r="8" customFormat="false" ht="12.8" hidden="false" customHeight="false" outlineLevel="0" collapsed="false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</row>
    <row r="9" customFormat="false" ht="12.8" hidden="false" customHeight="false" outlineLevel="0" collapsed="false">
      <c r="A9" s="55" t="s">
        <v>10</v>
      </c>
      <c r="B9" s="55" t="s">
        <v>673</v>
      </c>
      <c r="C9" s="55"/>
      <c r="D9" s="56" t="s">
        <v>674</v>
      </c>
      <c r="E9" s="56"/>
      <c r="F9" s="56" t="s">
        <v>675</v>
      </c>
      <c r="G9" s="56"/>
      <c r="H9" s="56" t="s">
        <v>676</v>
      </c>
      <c r="I9" s="56"/>
      <c r="J9" s="56" t="s">
        <v>677</v>
      </c>
      <c r="K9" s="56"/>
      <c r="L9" s="56" t="s">
        <v>678</v>
      </c>
      <c r="M9" s="56"/>
      <c r="N9" s="56" t="s">
        <v>679</v>
      </c>
      <c r="O9" s="56"/>
      <c r="P9" s="56" t="s">
        <v>680</v>
      </c>
      <c r="Q9" s="56"/>
    </row>
    <row r="10" customFormat="false" ht="12.8" hidden="false" customHeight="false" outlineLevel="0" collapsed="false">
      <c r="A10" s="55"/>
      <c r="B10" s="55"/>
      <c r="C10" s="55"/>
      <c r="D10" s="57" t="s">
        <v>681</v>
      </c>
      <c r="E10" s="57" t="s">
        <v>682</v>
      </c>
      <c r="F10" s="57" t="s">
        <v>683</v>
      </c>
      <c r="G10" s="57" t="s">
        <v>684</v>
      </c>
      <c r="H10" s="57" t="s">
        <v>683</v>
      </c>
      <c r="I10" s="57" t="s">
        <v>684</v>
      </c>
      <c r="J10" s="57" t="s">
        <v>683</v>
      </c>
      <c r="K10" s="57" t="s">
        <v>684</v>
      </c>
      <c r="L10" s="57" t="s">
        <v>683</v>
      </c>
      <c r="M10" s="57" t="s">
        <v>684</v>
      </c>
      <c r="N10" s="57" t="s">
        <v>683</v>
      </c>
      <c r="O10" s="57" t="s">
        <v>684</v>
      </c>
      <c r="P10" s="57" t="s">
        <v>683</v>
      </c>
      <c r="Q10" s="57" t="s">
        <v>684</v>
      </c>
    </row>
    <row r="11" customFormat="false" ht="13.4" hidden="false" customHeight="false" outlineLevel="0" collapsed="false">
      <c r="A11" s="58" t="n">
        <v>1</v>
      </c>
      <c r="B11" s="59" t="str">
        <f aca="false">ORÇAMENTO!D8</f>
        <v>SALA DE MATANÇA</v>
      </c>
      <c r="C11" s="59"/>
      <c r="D11" s="60" t="n">
        <f aca="false">ORÇAMENTO!H8</f>
        <v>0</v>
      </c>
      <c r="E11" s="61" t="e">
        <f aca="false">D11/D44</f>
        <v>#DIV/0!</v>
      </c>
      <c r="F11" s="62" t="n">
        <v>0.15</v>
      </c>
      <c r="G11" s="63" t="n">
        <f aca="false">D11*F11</f>
        <v>0</v>
      </c>
      <c r="H11" s="62" t="n">
        <v>0.2</v>
      </c>
      <c r="I11" s="63" t="n">
        <f aca="false">H11*D11</f>
        <v>0</v>
      </c>
      <c r="J11" s="62" t="n">
        <v>0.15</v>
      </c>
      <c r="K11" s="63" t="n">
        <f aca="false">D11*J11</f>
        <v>0</v>
      </c>
      <c r="L11" s="62" t="n">
        <v>0.2</v>
      </c>
      <c r="M11" s="63" t="n">
        <f aca="false">L11*D11</f>
        <v>0</v>
      </c>
      <c r="N11" s="62" t="n">
        <v>0.1</v>
      </c>
      <c r="O11" s="63" t="n">
        <f aca="false">N11*D11</f>
        <v>0</v>
      </c>
      <c r="P11" s="62" t="n">
        <v>0.2</v>
      </c>
      <c r="Q11" s="63" t="n">
        <f aca="false">P11*D11</f>
        <v>0</v>
      </c>
      <c r="R11" s="64"/>
      <c r="S11" s="65"/>
    </row>
    <row r="12" customFormat="false" ht="13.4" hidden="false" customHeight="false" outlineLevel="0" collapsed="false">
      <c r="A12" s="58" t="n">
        <v>2</v>
      </c>
      <c r="B12" s="66" t="str">
        <f aca="false">ORÇAMENTO!D27</f>
        <v>ÁREA DE MANIPULAÇÃO</v>
      </c>
      <c r="C12" s="66"/>
      <c r="D12" s="60" t="n">
        <f aca="false">ORÇAMENTO!H27</f>
        <v>0</v>
      </c>
      <c r="E12" s="61" t="e">
        <f aca="false">D12/D44</f>
        <v>#DIV/0!</v>
      </c>
      <c r="F12" s="62" t="n">
        <v>0.2</v>
      </c>
      <c r="G12" s="63" t="n">
        <f aca="false">D12*F12</f>
        <v>0</v>
      </c>
      <c r="H12" s="62" t="n">
        <v>0.15</v>
      </c>
      <c r="I12" s="63" t="n">
        <f aca="false">H12*D12</f>
        <v>0</v>
      </c>
      <c r="J12" s="62" t="n">
        <v>0.1</v>
      </c>
      <c r="K12" s="63" t="n">
        <f aca="false">D12*J12</f>
        <v>0</v>
      </c>
      <c r="L12" s="62" t="n">
        <v>0.3</v>
      </c>
      <c r="M12" s="63" t="n">
        <f aca="false">L12*D12</f>
        <v>0</v>
      </c>
      <c r="N12" s="62" t="n">
        <v>0.2</v>
      </c>
      <c r="O12" s="63" t="n">
        <f aca="false">N12*D12</f>
        <v>0</v>
      </c>
      <c r="P12" s="62" t="n">
        <v>0.05</v>
      </c>
      <c r="Q12" s="63" t="n">
        <f aca="false">P12*D12</f>
        <v>0</v>
      </c>
      <c r="R12" s="64"/>
      <c r="S12" s="65"/>
    </row>
    <row r="13" customFormat="false" ht="14.05" hidden="false" customHeight="false" outlineLevel="0" collapsed="false">
      <c r="A13" s="58" t="n">
        <v>3</v>
      </c>
      <c r="B13" s="67" t="str">
        <f aca="false">ORÇAMENTO!D50</f>
        <v>CIRCULAÇÃO</v>
      </c>
      <c r="C13" s="67"/>
      <c r="D13" s="60" t="n">
        <f aca="false">ORÇAMENTO!H50</f>
        <v>0</v>
      </c>
      <c r="E13" s="61" t="e">
        <f aca="false">D13/D44</f>
        <v>#DIV/0!</v>
      </c>
      <c r="F13" s="62" t="n">
        <v>0.2</v>
      </c>
      <c r="G13" s="63" t="n">
        <f aca="false">D13*F13</f>
        <v>0</v>
      </c>
      <c r="H13" s="62" t="n">
        <v>0.2</v>
      </c>
      <c r="I13" s="63" t="n">
        <f aca="false">H13*D13</f>
        <v>0</v>
      </c>
      <c r="J13" s="62" t="n">
        <v>0.1</v>
      </c>
      <c r="K13" s="63" t="n">
        <f aca="false">D13*J13</f>
        <v>0</v>
      </c>
      <c r="L13" s="62" t="n">
        <v>0.5</v>
      </c>
      <c r="M13" s="63" t="n">
        <f aca="false">L13*D13</f>
        <v>0</v>
      </c>
      <c r="N13" s="68"/>
      <c r="O13" s="69" t="n">
        <f aca="false">N13*D13</f>
        <v>0</v>
      </c>
      <c r="P13" s="68"/>
      <c r="Q13" s="69" t="n">
        <f aca="false">P13*D13</f>
        <v>0</v>
      </c>
      <c r="R13" s="64"/>
      <c r="S13" s="65"/>
    </row>
    <row r="14" customFormat="false" ht="13.4" hidden="false" customHeight="false" outlineLevel="0" collapsed="false">
      <c r="A14" s="58" t="n">
        <v>4</v>
      </c>
      <c r="B14" s="67" t="str">
        <f aca="false">ORÇAMENTO!D58</f>
        <v>EMBALAGEM SECUNDÁRIA</v>
      </c>
      <c r="C14" s="67"/>
      <c r="D14" s="60" t="n">
        <f aca="false">ORÇAMENTO!H58</f>
        <v>0</v>
      </c>
      <c r="E14" s="61" t="e">
        <f aca="false">D14/D44</f>
        <v>#DIV/0!</v>
      </c>
      <c r="F14" s="62" t="n">
        <v>0.05</v>
      </c>
      <c r="G14" s="63" t="n">
        <f aca="false">D14*F14</f>
        <v>0</v>
      </c>
      <c r="H14" s="62" t="n">
        <v>0.05</v>
      </c>
      <c r="I14" s="63" t="n">
        <f aca="false">H14*D14</f>
        <v>0</v>
      </c>
      <c r="J14" s="62" t="n">
        <v>0.05</v>
      </c>
      <c r="K14" s="63" t="n">
        <f aca="false">D14*J14</f>
        <v>0</v>
      </c>
      <c r="L14" s="62" t="n">
        <v>0.8</v>
      </c>
      <c r="M14" s="63" t="n">
        <f aca="false">L14*D14</f>
        <v>0</v>
      </c>
      <c r="N14" s="62" t="n">
        <v>0.025</v>
      </c>
      <c r="O14" s="63" t="n">
        <f aca="false">N14*D14</f>
        <v>0</v>
      </c>
      <c r="P14" s="62" t="n">
        <v>0.025</v>
      </c>
      <c r="Q14" s="63" t="n">
        <f aca="false">P14*D14</f>
        <v>0</v>
      </c>
      <c r="R14" s="64"/>
      <c r="S14" s="65"/>
    </row>
    <row r="15" customFormat="false" ht="26.5" hidden="false" customHeight="false" outlineLevel="0" collapsed="false">
      <c r="A15" s="58" t="n">
        <v>5</v>
      </c>
      <c r="B15" s="70" t="str">
        <f aca="false">ORÇAMENTO!D73</f>
        <v>TÚNEL DE CONGELAMENTO</v>
      </c>
      <c r="C15" s="70"/>
      <c r="D15" s="60" t="n">
        <f aca="false">ORÇAMENTO!H73</f>
        <v>0</v>
      </c>
      <c r="E15" s="61" t="e">
        <f aca="false">D15/D44</f>
        <v>#DIV/0!</v>
      </c>
      <c r="F15" s="68"/>
      <c r="G15" s="69" t="n">
        <f aca="false">D15*F15</f>
        <v>0</v>
      </c>
      <c r="H15" s="68"/>
      <c r="I15" s="69" t="n">
        <f aca="false">H15*D15</f>
        <v>0</v>
      </c>
      <c r="J15" s="68"/>
      <c r="K15" s="69" t="n">
        <f aca="false">D15*J15</f>
        <v>0</v>
      </c>
      <c r="L15" s="62" t="n">
        <v>0.3</v>
      </c>
      <c r="M15" s="63" t="n">
        <f aca="false">L15*D15</f>
        <v>0</v>
      </c>
      <c r="N15" s="68"/>
      <c r="O15" s="69" t="n">
        <f aca="false">N15*D15</f>
        <v>0</v>
      </c>
      <c r="P15" s="62" t="n">
        <v>0.7</v>
      </c>
      <c r="Q15" s="63" t="n">
        <f aca="false">P15*D15</f>
        <v>0</v>
      </c>
      <c r="R15" s="64"/>
      <c r="S15" s="65"/>
    </row>
    <row r="16" customFormat="false" ht="13.4" hidden="false" customHeight="false" outlineLevel="0" collapsed="false">
      <c r="A16" s="58" t="n">
        <v>6</v>
      </c>
      <c r="B16" s="66" t="str">
        <f aca="false">ORÇAMENTO!D77</f>
        <v>CAMARA FRIA</v>
      </c>
      <c r="C16" s="66"/>
      <c r="D16" s="60" t="n">
        <f aca="false">ORÇAMENTO!H77</f>
        <v>0</v>
      </c>
      <c r="E16" s="61" t="e">
        <f aca="false">D16/D44</f>
        <v>#DIV/0!</v>
      </c>
      <c r="F16" s="68"/>
      <c r="G16" s="69" t="n">
        <f aca="false">D16*F16</f>
        <v>0</v>
      </c>
      <c r="H16" s="68"/>
      <c r="I16" s="69" t="n">
        <f aca="false">H16*D16</f>
        <v>0</v>
      </c>
      <c r="J16" s="68"/>
      <c r="K16" s="69" t="n">
        <f aca="false">D16*J16</f>
        <v>0</v>
      </c>
      <c r="L16" s="62" t="n">
        <v>0.6</v>
      </c>
      <c r="M16" s="63" t="n">
        <f aca="false">L16*D16</f>
        <v>0</v>
      </c>
      <c r="N16" s="68"/>
      <c r="O16" s="69" t="n">
        <f aca="false">N16*D16</f>
        <v>0</v>
      </c>
      <c r="P16" s="62" t="n">
        <v>0.4</v>
      </c>
      <c r="Q16" s="63" t="n">
        <f aca="false">P16*D16</f>
        <v>0</v>
      </c>
      <c r="R16" s="64"/>
      <c r="S16" s="65"/>
    </row>
    <row r="17" customFormat="false" ht="14.05" hidden="false" customHeight="false" outlineLevel="0" collapsed="false">
      <c r="A17" s="58" t="n">
        <v>7</v>
      </c>
      <c r="B17" s="66" t="str">
        <f aca="false">ORÇAMENTO!D81</f>
        <v>SALA DE DESOSSA</v>
      </c>
      <c r="C17" s="66"/>
      <c r="D17" s="60" t="n">
        <f aca="false">ORÇAMENTO!H81</f>
        <v>0</v>
      </c>
      <c r="E17" s="61" t="e">
        <f aca="false">D17/D44</f>
        <v>#DIV/0!</v>
      </c>
      <c r="F17" s="68"/>
      <c r="G17" s="69" t="n">
        <f aca="false">D17*F17</f>
        <v>0</v>
      </c>
      <c r="H17" s="62" t="n">
        <v>0.1</v>
      </c>
      <c r="I17" s="63" t="n">
        <f aca="false">H17*D17</f>
        <v>0</v>
      </c>
      <c r="J17" s="62" t="n">
        <v>0.05</v>
      </c>
      <c r="K17" s="63" t="n">
        <f aca="false">D17*J17</f>
        <v>0</v>
      </c>
      <c r="L17" s="68"/>
      <c r="M17" s="69" t="n">
        <f aca="false">L17*D17</f>
        <v>0</v>
      </c>
      <c r="N17" s="62" t="n">
        <v>0.35</v>
      </c>
      <c r="O17" s="63" t="n">
        <f aca="false">N17*D17</f>
        <v>0</v>
      </c>
      <c r="P17" s="62" t="n">
        <v>0.5</v>
      </c>
      <c r="Q17" s="63" t="n">
        <f aca="false">P17*D17</f>
        <v>0</v>
      </c>
      <c r="R17" s="64"/>
      <c r="S17" s="65"/>
    </row>
    <row r="18" customFormat="false" ht="26.5" hidden="false" customHeight="false" outlineLevel="0" collapsed="false">
      <c r="A18" s="58" t="n">
        <v>8</v>
      </c>
      <c r="B18" s="66" t="str">
        <f aca="false">ORÇAMENTO!D94</f>
        <v>DEPÓSITO DE EMBALAGENS</v>
      </c>
      <c r="C18" s="66"/>
      <c r="D18" s="60" t="n">
        <f aca="false">ORÇAMENTO!H94</f>
        <v>0</v>
      </c>
      <c r="E18" s="61" t="e">
        <f aca="false">D18/D44</f>
        <v>#DIV/0!</v>
      </c>
      <c r="F18" s="68"/>
      <c r="G18" s="69" t="n">
        <f aca="false">D18*F18</f>
        <v>0</v>
      </c>
      <c r="H18" s="68"/>
      <c r="I18" s="69" t="n">
        <f aca="false">H18*D18</f>
        <v>0</v>
      </c>
      <c r="J18" s="62" t="n">
        <v>0.35</v>
      </c>
      <c r="K18" s="63" t="n">
        <f aca="false">D18*J18</f>
        <v>0</v>
      </c>
      <c r="L18" s="68"/>
      <c r="M18" s="69" t="n">
        <f aca="false">L18*D18</f>
        <v>0</v>
      </c>
      <c r="N18" s="62" t="n">
        <v>0.3</v>
      </c>
      <c r="O18" s="63" t="n">
        <f aca="false">N18*D18</f>
        <v>0</v>
      </c>
      <c r="P18" s="62" t="n">
        <v>0.35</v>
      </c>
      <c r="Q18" s="63" t="n">
        <f aca="false">P18*D18</f>
        <v>0</v>
      </c>
      <c r="R18" s="64"/>
      <c r="S18" s="65"/>
    </row>
    <row r="19" customFormat="false" ht="14.05" hidden="false" customHeight="false" outlineLevel="0" collapsed="false">
      <c r="A19" s="58" t="n">
        <v>9</v>
      </c>
      <c r="B19" s="66" t="str">
        <f aca="false">ORÇAMENTO!D106</f>
        <v>CAMARA DE ARMAZENAGEM</v>
      </c>
      <c r="C19" s="66"/>
      <c r="D19" s="60" t="n">
        <f aca="false">ORÇAMENTO!H106</f>
        <v>0</v>
      </c>
      <c r="E19" s="61" t="e">
        <f aca="false">D19/D44</f>
        <v>#DIV/0!</v>
      </c>
      <c r="F19" s="68"/>
      <c r="G19" s="69" t="n">
        <f aca="false">D19*F19</f>
        <v>0</v>
      </c>
      <c r="H19" s="68"/>
      <c r="I19" s="69" t="n">
        <f aca="false">H19*D19</f>
        <v>0</v>
      </c>
      <c r="J19" s="68"/>
      <c r="K19" s="69" t="n">
        <f aca="false">D19*J19</f>
        <v>0</v>
      </c>
      <c r="L19" s="62" t="n">
        <v>0.4</v>
      </c>
      <c r="M19" s="63" t="n">
        <f aca="false">L19*D19</f>
        <v>0</v>
      </c>
      <c r="N19" s="68"/>
      <c r="O19" s="69" t="n">
        <f aca="false">N19*D19</f>
        <v>0</v>
      </c>
      <c r="P19" s="62" t="n">
        <v>0.6</v>
      </c>
      <c r="Q19" s="63" t="n">
        <f aca="false">P19*D19</f>
        <v>0</v>
      </c>
      <c r="R19" s="64"/>
      <c r="S19" s="65"/>
    </row>
    <row r="20" customFormat="false" ht="25.35" hidden="false" customHeight="false" outlineLevel="0" collapsed="false">
      <c r="A20" s="58" t="n">
        <v>10</v>
      </c>
      <c r="B20" s="70" t="str">
        <f aca="false">ORÇAMENTO!D109</f>
        <v>DEPÓSITO DE EMBALAGENS 2</v>
      </c>
      <c r="C20" s="70"/>
      <c r="D20" s="60" t="n">
        <f aca="false">ORÇAMENTO!H109</f>
        <v>0</v>
      </c>
      <c r="E20" s="61" t="e">
        <f aca="false">D20/D44</f>
        <v>#DIV/0!</v>
      </c>
      <c r="F20" s="68"/>
      <c r="G20" s="69" t="n">
        <f aca="false">D20*F20</f>
        <v>0</v>
      </c>
      <c r="H20" s="68"/>
      <c r="I20" s="69" t="n">
        <f aca="false">H20*D20</f>
        <v>0</v>
      </c>
      <c r="J20" s="62" t="n">
        <v>0.35</v>
      </c>
      <c r="K20" s="63" t="n">
        <f aca="false">D20*J20</f>
        <v>0</v>
      </c>
      <c r="L20" s="68"/>
      <c r="M20" s="69" t="n">
        <f aca="false">L20*D20</f>
        <v>0</v>
      </c>
      <c r="N20" s="62" t="n">
        <v>0.35</v>
      </c>
      <c r="O20" s="63" t="n">
        <f aca="false">N20*D20</f>
        <v>0</v>
      </c>
      <c r="P20" s="62" t="n">
        <v>0.3</v>
      </c>
      <c r="Q20" s="63" t="n">
        <f aca="false">P20*D20</f>
        <v>0</v>
      </c>
      <c r="R20" s="64"/>
      <c r="S20" s="65"/>
    </row>
    <row r="21" customFormat="false" ht="13.4" hidden="false" customHeight="false" outlineLevel="0" collapsed="false">
      <c r="A21" s="58" t="n">
        <v>11</v>
      </c>
      <c r="B21" s="66" t="str">
        <f aca="false">ORÇAMENTO!D121</f>
        <v>MATERIAL DE LIMPEZA</v>
      </c>
      <c r="C21" s="66"/>
      <c r="D21" s="60" t="n">
        <f aca="false">ORÇAMENTO!H121</f>
        <v>0</v>
      </c>
      <c r="E21" s="61" t="e">
        <f aca="false">D21/D44</f>
        <v>#DIV/0!</v>
      </c>
      <c r="F21" s="68"/>
      <c r="G21" s="69" t="n">
        <f aca="false">D21*F21</f>
        <v>0</v>
      </c>
      <c r="H21" s="68"/>
      <c r="I21" s="69" t="n">
        <f aca="false">H21*D21</f>
        <v>0</v>
      </c>
      <c r="J21" s="62" t="n">
        <v>0.4</v>
      </c>
      <c r="K21" s="63" t="n">
        <f aca="false">D21*J21</f>
        <v>0</v>
      </c>
      <c r="L21" s="68"/>
      <c r="M21" s="69" t="n">
        <f aca="false">L21*D21</f>
        <v>0</v>
      </c>
      <c r="N21" s="62" t="n">
        <v>0.15</v>
      </c>
      <c r="O21" s="63" t="n">
        <f aca="false">N21*D21</f>
        <v>0</v>
      </c>
      <c r="P21" s="62" t="n">
        <v>0.45</v>
      </c>
      <c r="Q21" s="63" t="n">
        <f aca="false">P21*D21</f>
        <v>0</v>
      </c>
      <c r="R21" s="64"/>
      <c r="S21" s="65"/>
    </row>
    <row r="22" customFormat="false" ht="13.4" hidden="false" customHeight="false" outlineLevel="0" collapsed="false">
      <c r="A22" s="58" t="n">
        <v>12</v>
      </c>
      <c r="B22" s="66" t="str">
        <f aca="false">ORÇAMENTO!D132</f>
        <v>BLOQUEIO SANITÁRIO</v>
      </c>
      <c r="C22" s="66"/>
      <c r="D22" s="60" t="n">
        <f aca="false">ORÇAMENTO!H132</f>
        <v>0</v>
      </c>
      <c r="E22" s="61" t="e">
        <f aca="false">D22/D44</f>
        <v>#DIV/0!</v>
      </c>
      <c r="F22" s="68"/>
      <c r="G22" s="69" t="n">
        <f aca="false">D22*F22</f>
        <v>0</v>
      </c>
      <c r="H22" s="68"/>
      <c r="I22" s="69" t="n">
        <f aca="false">H22*D22</f>
        <v>0</v>
      </c>
      <c r="J22" s="62" t="n">
        <v>0.4</v>
      </c>
      <c r="K22" s="63" t="n">
        <f aca="false">D22*J22</f>
        <v>0</v>
      </c>
      <c r="L22" s="68"/>
      <c r="M22" s="69" t="n">
        <f aca="false">L22*D22</f>
        <v>0</v>
      </c>
      <c r="N22" s="62" t="n">
        <v>0.1</v>
      </c>
      <c r="O22" s="63" t="n">
        <f aca="false">N22*D22</f>
        <v>0</v>
      </c>
      <c r="P22" s="62" t="n">
        <v>0.5</v>
      </c>
      <c r="Q22" s="63" t="n">
        <f aca="false">P22*D22</f>
        <v>0</v>
      </c>
      <c r="R22" s="64"/>
      <c r="S22" s="65"/>
    </row>
    <row r="23" customFormat="false" ht="13.4" hidden="false" customHeight="false" outlineLevel="0" collapsed="false">
      <c r="A23" s="58" t="n">
        <v>13</v>
      </c>
      <c r="B23" s="66" t="str">
        <f aca="false">ORÇAMENTO!D144</f>
        <v>SALA DO PECUARISTA</v>
      </c>
      <c r="C23" s="66"/>
      <c r="D23" s="60" t="n">
        <f aca="false">ORÇAMENTO!H144</f>
        <v>0</v>
      </c>
      <c r="E23" s="61" t="e">
        <f aca="false">D23/D44</f>
        <v>#DIV/0!</v>
      </c>
      <c r="F23" s="68"/>
      <c r="G23" s="69" t="n">
        <f aca="false">D23*F23</f>
        <v>0</v>
      </c>
      <c r="H23" s="68"/>
      <c r="I23" s="69" t="n">
        <f aca="false">H23*D23</f>
        <v>0</v>
      </c>
      <c r="J23" s="62" t="n">
        <v>0.3</v>
      </c>
      <c r="K23" s="63" t="n">
        <f aca="false">D23*J23</f>
        <v>0</v>
      </c>
      <c r="L23" s="68"/>
      <c r="M23" s="69" t="n">
        <f aca="false">L23*D23</f>
        <v>0</v>
      </c>
      <c r="N23" s="62" t="n">
        <v>0.35</v>
      </c>
      <c r="O23" s="63" t="n">
        <f aca="false">N23*D23</f>
        <v>0</v>
      </c>
      <c r="P23" s="62" t="n">
        <v>0.35</v>
      </c>
      <c r="Q23" s="63" t="n">
        <f aca="false">P23*D23</f>
        <v>0</v>
      </c>
      <c r="R23" s="64"/>
      <c r="S23" s="65"/>
    </row>
    <row r="24" customFormat="false" ht="13.4" hidden="false" customHeight="false" outlineLevel="0" collapsed="false">
      <c r="A24" s="58" t="n">
        <v>14</v>
      </c>
      <c r="B24" s="66" t="str">
        <f aca="false">ORÇAMENTO!D157</f>
        <v>TRIPARIA 1</v>
      </c>
      <c r="C24" s="66"/>
      <c r="D24" s="60" t="n">
        <f aca="false">ORÇAMENTO!H157</f>
        <v>0</v>
      </c>
      <c r="E24" s="61" t="e">
        <f aca="false">D24/D44</f>
        <v>#DIV/0!</v>
      </c>
      <c r="F24" s="68"/>
      <c r="G24" s="69" t="n">
        <f aca="false">D24*F24</f>
        <v>0</v>
      </c>
      <c r="H24" s="68"/>
      <c r="I24" s="69" t="n">
        <f aca="false">H24*D24</f>
        <v>0</v>
      </c>
      <c r="J24" s="62" t="n">
        <v>0.3</v>
      </c>
      <c r="K24" s="63" t="n">
        <f aca="false">D24*J24</f>
        <v>0</v>
      </c>
      <c r="L24" s="68"/>
      <c r="M24" s="69" t="n">
        <f aca="false">L24*D24</f>
        <v>0</v>
      </c>
      <c r="N24" s="62" t="n">
        <v>0.25</v>
      </c>
      <c r="O24" s="63" t="n">
        <f aca="false">N24*D24</f>
        <v>0</v>
      </c>
      <c r="P24" s="62" t="n">
        <v>0.45</v>
      </c>
      <c r="Q24" s="63" t="n">
        <f aca="false">P24*D24</f>
        <v>0</v>
      </c>
      <c r="R24" s="64"/>
      <c r="S24" s="65"/>
    </row>
    <row r="25" customFormat="false" ht="12.8" hidden="false" customHeight="false" outlineLevel="0" collapsed="false">
      <c r="A25" s="58" t="n">
        <v>15</v>
      </c>
      <c r="B25" s="71" t="str">
        <f aca="false">ORÇAMENTO!D169</f>
        <v>TRIPARIA 2</v>
      </c>
      <c r="C25" s="71"/>
      <c r="D25" s="60" t="n">
        <f aca="false">ORÇAMENTO!H169</f>
        <v>0</v>
      </c>
      <c r="E25" s="61" t="e">
        <f aca="false">D25/D44</f>
        <v>#DIV/0!</v>
      </c>
      <c r="F25" s="68"/>
      <c r="G25" s="69" t="n">
        <f aca="false">D25*F25</f>
        <v>0</v>
      </c>
      <c r="H25" s="68"/>
      <c r="I25" s="69" t="n">
        <f aca="false">H25*D25</f>
        <v>0</v>
      </c>
      <c r="J25" s="62" t="n">
        <v>0.25</v>
      </c>
      <c r="K25" s="63" t="n">
        <f aca="false">D25*J25</f>
        <v>0</v>
      </c>
      <c r="L25" s="68"/>
      <c r="M25" s="69" t="n">
        <f aca="false">L25*D25</f>
        <v>0</v>
      </c>
      <c r="N25" s="62" t="n">
        <v>0.25</v>
      </c>
      <c r="O25" s="63" t="n">
        <f aca="false">N25*D25</f>
        <v>0</v>
      </c>
      <c r="P25" s="62" t="n">
        <v>0.5</v>
      </c>
      <c r="Q25" s="63" t="n">
        <f aca="false">P25*D25</f>
        <v>0</v>
      </c>
      <c r="R25" s="64"/>
      <c r="S25" s="65"/>
    </row>
    <row r="26" customFormat="false" ht="12.8" hidden="false" customHeight="false" outlineLevel="0" collapsed="false">
      <c r="A26" s="58" t="n">
        <v>16</v>
      </c>
      <c r="B26" s="72" t="str">
        <f aca="false">ORÇAMENTO!D181</f>
        <v>DEPÓSITO DE SAL</v>
      </c>
      <c r="C26" s="72"/>
      <c r="D26" s="60" t="n">
        <f aca="false">ORÇAMENTO!H181</f>
        <v>0</v>
      </c>
      <c r="E26" s="61" t="e">
        <f aca="false">D26/D44</f>
        <v>#DIV/0!</v>
      </c>
      <c r="F26" s="68"/>
      <c r="G26" s="69" t="n">
        <f aca="false">D26*F26</f>
        <v>0</v>
      </c>
      <c r="H26" s="62" t="n">
        <v>0.3</v>
      </c>
      <c r="I26" s="63" t="n">
        <f aca="false">H26*D26</f>
        <v>0</v>
      </c>
      <c r="J26" s="62" t="n">
        <v>0.05</v>
      </c>
      <c r="K26" s="63" t="n">
        <f aca="false">D26*J26</f>
        <v>0</v>
      </c>
      <c r="L26" s="68"/>
      <c r="M26" s="69" t="n">
        <f aca="false">L26*D26</f>
        <v>0</v>
      </c>
      <c r="N26" s="62" t="n">
        <v>0.15</v>
      </c>
      <c r="O26" s="63" t="n">
        <f aca="false">N26*D26</f>
        <v>0</v>
      </c>
      <c r="P26" s="62" t="n">
        <v>0.5</v>
      </c>
      <c r="Q26" s="63" t="n">
        <f aca="false">P26*D26</f>
        <v>0</v>
      </c>
      <c r="R26" s="64"/>
      <c r="S26" s="65"/>
    </row>
    <row r="27" customFormat="false" ht="25.35" hidden="false" customHeight="false" outlineLevel="0" collapsed="false">
      <c r="A27" s="58" t="n">
        <v>17</v>
      </c>
      <c r="B27" s="73" t="str">
        <f aca="false">ORÇAMENTO!D193</f>
        <v>BATEDOR DE CARRETILHAS / ACESSO</v>
      </c>
      <c r="C27" s="73"/>
      <c r="D27" s="60" t="n">
        <f aca="false">ORÇAMENTO!H193</f>
        <v>0</v>
      </c>
      <c r="E27" s="61" t="e">
        <f aca="false">D27/D44</f>
        <v>#DIV/0!</v>
      </c>
      <c r="F27" s="62" t="n">
        <v>0.05</v>
      </c>
      <c r="G27" s="63" t="n">
        <f aca="false">D27*F27</f>
        <v>0</v>
      </c>
      <c r="H27" s="68"/>
      <c r="I27" s="69" t="n">
        <f aca="false">H27*D27</f>
        <v>0</v>
      </c>
      <c r="J27" s="62" t="n">
        <v>0.4</v>
      </c>
      <c r="K27" s="63" t="n">
        <f aca="false">D27*J27</f>
        <v>0</v>
      </c>
      <c r="L27" s="62" t="n">
        <v>0.25</v>
      </c>
      <c r="M27" s="63" t="n">
        <f aca="false">L27*D27</f>
        <v>0</v>
      </c>
      <c r="N27" s="62" t="n">
        <v>0.1</v>
      </c>
      <c r="O27" s="63" t="n">
        <f aca="false">N27*D27</f>
        <v>0</v>
      </c>
      <c r="P27" s="62" t="n">
        <v>0.2</v>
      </c>
      <c r="Q27" s="63" t="n">
        <f aca="false">P27*D27</f>
        <v>0</v>
      </c>
      <c r="R27" s="64"/>
      <c r="S27" s="65"/>
    </row>
    <row r="28" customFormat="false" ht="13.4" hidden="false" customHeight="false" outlineLevel="0" collapsed="false">
      <c r="A28" s="58" t="n">
        <v>18</v>
      </c>
      <c r="B28" s="73" t="str">
        <f aca="false">ORÇAMENTO!D209</f>
        <v>DEPÓSITO DE OSSOS</v>
      </c>
      <c r="C28" s="73"/>
      <c r="D28" s="60" t="n">
        <f aca="false">ORÇAMENTO!H209</f>
        <v>0</v>
      </c>
      <c r="E28" s="61" t="e">
        <f aca="false">D28/D44</f>
        <v>#DIV/0!</v>
      </c>
      <c r="F28" s="68"/>
      <c r="G28" s="69" t="n">
        <f aca="false">D28*F28</f>
        <v>0</v>
      </c>
      <c r="H28" s="68"/>
      <c r="I28" s="69" t="n">
        <f aca="false">H28*D28</f>
        <v>0</v>
      </c>
      <c r="J28" s="62" t="n">
        <v>0.35</v>
      </c>
      <c r="K28" s="63" t="n">
        <f aca="false">D28*J28</f>
        <v>0</v>
      </c>
      <c r="L28" s="62" t="n">
        <v>0.3</v>
      </c>
      <c r="M28" s="63" t="n">
        <f aca="false">L28*D28</f>
        <v>0</v>
      </c>
      <c r="N28" s="62" t="n">
        <v>0.05</v>
      </c>
      <c r="O28" s="63" t="n">
        <f aca="false">N28*D28</f>
        <v>0</v>
      </c>
      <c r="P28" s="62" t="n">
        <v>0.3</v>
      </c>
      <c r="Q28" s="63" t="n">
        <f aca="false">P28*D28</f>
        <v>0</v>
      </c>
      <c r="R28" s="64"/>
      <c r="S28" s="65"/>
    </row>
    <row r="29" customFormat="false" ht="25.35" hidden="false" customHeight="false" outlineLevel="0" collapsed="false">
      <c r="A29" s="58" t="n">
        <v>19</v>
      </c>
      <c r="B29" s="73" t="str">
        <f aca="false">ORÇAMENTO!D221</f>
        <v>ENTRADA DE FUNCIONÁRIOS</v>
      </c>
      <c r="C29" s="73"/>
      <c r="D29" s="60" t="n">
        <f aca="false">ORÇAMENTO!H221</f>
        <v>0</v>
      </c>
      <c r="E29" s="61" t="e">
        <f aca="false">D29/D44</f>
        <v>#DIV/0!</v>
      </c>
      <c r="F29" s="68"/>
      <c r="G29" s="69" t="n">
        <f aca="false">D29*F29</f>
        <v>0</v>
      </c>
      <c r="H29" s="68"/>
      <c r="I29" s="69" t="n">
        <f aca="false">H29*D29</f>
        <v>0</v>
      </c>
      <c r="J29" s="68"/>
      <c r="K29" s="69" t="n">
        <f aca="false">D29*J29</f>
        <v>0</v>
      </c>
      <c r="L29" s="62" t="n">
        <v>0.45</v>
      </c>
      <c r="M29" s="63" t="n">
        <f aca="false">L29*D29</f>
        <v>0</v>
      </c>
      <c r="N29" s="62" t="n">
        <v>0.15</v>
      </c>
      <c r="O29" s="63" t="n">
        <f aca="false">N29*D29</f>
        <v>0</v>
      </c>
      <c r="P29" s="62" t="n">
        <v>0.4</v>
      </c>
      <c r="Q29" s="63" t="n">
        <f aca="false">P29*D29</f>
        <v>0</v>
      </c>
      <c r="R29" s="64"/>
      <c r="S29" s="65"/>
    </row>
    <row r="30" customFormat="false" ht="25.35" hidden="false" customHeight="false" outlineLevel="0" collapsed="false">
      <c r="A30" s="58" t="n">
        <v>20</v>
      </c>
      <c r="B30" s="73" t="str">
        <f aca="false">ORÇAMENTO!D235</f>
        <v>VISCERAS VERMELHAS E EMBALAGENS</v>
      </c>
      <c r="C30" s="73"/>
      <c r="D30" s="60" t="n">
        <f aca="false">ORÇAMENTO!H235</f>
        <v>0</v>
      </c>
      <c r="E30" s="61" t="e">
        <f aca="false">D30/D44</f>
        <v>#DIV/0!</v>
      </c>
      <c r="F30" s="68"/>
      <c r="G30" s="69" t="n">
        <f aca="false">D30*F30</f>
        <v>0</v>
      </c>
      <c r="H30" s="68"/>
      <c r="I30" s="69" t="n">
        <f aca="false">H30*D30</f>
        <v>0</v>
      </c>
      <c r="J30" s="62" t="n">
        <v>0.05</v>
      </c>
      <c r="K30" s="63" t="n">
        <f aca="false">D30*J30</f>
        <v>0</v>
      </c>
      <c r="L30" s="62" t="n">
        <v>0.1</v>
      </c>
      <c r="M30" s="63" t="n">
        <f aca="false">L30*D30</f>
        <v>0</v>
      </c>
      <c r="N30" s="62" t="n">
        <v>0.65</v>
      </c>
      <c r="O30" s="63" t="n">
        <f aca="false">N30*D30</f>
        <v>0</v>
      </c>
      <c r="P30" s="62" t="n">
        <v>0.2</v>
      </c>
      <c r="Q30" s="63" t="n">
        <f aca="false">P30*D30</f>
        <v>0</v>
      </c>
      <c r="R30" s="64"/>
      <c r="S30" s="65"/>
    </row>
    <row r="31" customFormat="false" ht="12.8" hidden="false" customHeight="false" outlineLevel="0" collapsed="false">
      <c r="A31" s="58" t="n">
        <v>21</v>
      </c>
      <c r="B31" s="72" t="str">
        <f aca="false">ORÇAMENTO!D249</f>
        <v>EXTERNA</v>
      </c>
      <c r="C31" s="72"/>
      <c r="D31" s="60" t="n">
        <f aca="false">ORÇAMENTO!H249</f>
        <v>0</v>
      </c>
      <c r="E31" s="61" t="e">
        <f aca="false">D31/D44</f>
        <v>#DIV/0!</v>
      </c>
      <c r="F31" s="68"/>
      <c r="G31" s="69" t="n">
        <f aca="false">D31*F31</f>
        <v>0</v>
      </c>
      <c r="H31" s="68"/>
      <c r="I31" s="69" t="n">
        <f aca="false">H31*D31</f>
        <v>0</v>
      </c>
      <c r="J31" s="68"/>
      <c r="K31" s="69" t="n">
        <f aca="false">D31*J31</f>
        <v>0</v>
      </c>
      <c r="L31" s="62" t="n">
        <v>0.05</v>
      </c>
      <c r="M31" s="63" t="n">
        <f aca="false">L31*D31</f>
        <v>0</v>
      </c>
      <c r="N31" s="62" t="n">
        <v>0.45</v>
      </c>
      <c r="O31" s="63" t="n">
        <f aca="false">N31*D31</f>
        <v>0</v>
      </c>
      <c r="P31" s="62" t="n">
        <v>0.5</v>
      </c>
      <c r="Q31" s="63" t="n">
        <f aca="false">P31*D31</f>
        <v>0</v>
      </c>
      <c r="R31" s="64"/>
      <c r="S31" s="65"/>
    </row>
    <row r="32" customFormat="false" ht="14.05" hidden="false" customHeight="false" outlineLevel="0" collapsed="false">
      <c r="A32" s="58" t="n">
        <v>22</v>
      </c>
      <c r="B32" s="73" t="str">
        <f aca="false">ORÇAMENTO!D257</f>
        <v>REVISÃO DA COBERTURA</v>
      </c>
      <c r="C32" s="73"/>
      <c r="D32" s="60" t="n">
        <f aca="false">ORÇAMENTO!H257</f>
        <v>0</v>
      </c>
      <c r="E32" s="61" t="e">
        <f aca="false">D32/D44</f>
        <v>#DIV/0!</v>
      </c>
      <c r="F32" s="68"/>
      <c r="G32" s="69" t="n">
        <f aca="false">D32*F32</f>
        <v>0</v>
      </c>
      <c r="H32" s="62" t="n">
        <v>1</v>
      </c>
      <c r="I32" s="63" t="n">
        <f aca="false">H32*D32</f>
        <v>0</v>
      </c>
      <c r="J32" s="68"/>
      <c r="K32" s="69" t="n">
        <f aca="false">D32*J32</f>
        <v>0</v>
      </c>
      <c r="L32" s="68"/>
      <c r="M32" s="69" t="n">
        <f aca="false">L32*D32</f>
        <v>0</v>
      </c>
      <c r="N32" s="68"/>
      <c r="O32" s="69" t="n">
        <f aca="false">N32*D32</f>
        <v>0</v>
      </c>
      <c r="P32" s="68"/>
      <c r="Q32" s="69" t="n">
        <f aca="false">P32*D32</f>
        <v>0</v>
      </c>
      <c r="R32" s="64"/>
      <c r="S32" s="65"/>
    </row>
    <row r="33" customFormat="false" ht="26.5" hidden="false" customHeight="false" outlineLevel="0" collapsed="false">
      <c r="A33" s="58" t="n">
        <v>23</v>
      </c>
      <c r="B33" s="72" t="str">
        <f aca="false">ORÇAMENTO!D261</f>
        <v>ESCRITÓRIO</v>
      </c>
      <c r="C33" s="72"/>
      <c r="D33" s="60" t="n">
        <f aca="false">ORÇAMENTO!H261</f>
        <v>0</v>
      </c>
      <c r="E33" s="61" t="e">
        <f aca="false">D33/D44</f>
        <v>#DIV/0!</v>
      </c>
      <c r="F33" s="62" t="n">
        <v>0.2</v>
      </c>
      <c r="G33" s="63" t="n">
        <f aca="false">D33*F33</f>
        <v>0</v>
      </c>
      <c r="H33" s="62" t="n">
        <v>0.2</v>
      </c>
      <c r="I33" s="63" t="n">
        <f aca="false">H33*D33</f>
        <v>0</v>
      </c>
      <c r="J33" s="62" t="n">
        <v>0.15</v>
      </c>
      <c r="K33" s="63" t="n">
        <f aca="false">D33*J33</f>
        <v>0</v>
      </c>
      <c r="L33" s="68"/>
      <c r="M33" s="69" t="n">
        <f aca="false">L33*D33</f>
        <v>0</v>
      </c>
      <c r="N33" s="62" t="n">
        <v>0.25</v>
      </c>
      <c r="O33" s="63" t="n">
        <f aca="false">N33*D33</f>
        <v>0</v>
      </c>
      <c r="P33" s="62" t="n">
        <v>0.2</v>
      </c>
      <c r="Q33" s="63" t="n">
        <f aca="false">P33*D33</f>
        <v>0</v>
      </c>
      <c r="R33" s="64"/>
      <c r="S33" s="65"/>
    </row>
    <row r="34" customFormat="false" ht="14.05" hidden="false" customHeight="false" outlineLevel="0" collapsed="false">
      <c r="A34" s="58" t="n">
        <v>24</v>
      </c>
      <c r="B34" s="72" t="str">
        <f aca="false">ORÇAMENTO!D355</f>
        <v>BAIAS</v>
      </c>
      <c r="C34" s="72"/>
      <c r="D34" s="60" t="n">
        <f aca="false">ORÇAMENTO!H355</f>
        <v>0</v>
      </c>
      <c r="E34" s="61" t="e">
        <f aca="false">D34/D44</f>
        <v>#DIV/0!</v>
      </c>
      <c r="F34" s="62" t="n">
        <v>0.7</v>
      </c>
      <c r="G34" s="63" t="n">
        <f aca="false">D34*F34</f>
        <v>0</v>
      </c>
      <c r="H34" s="62" t="n">
        <v>0.05</v>
      </c>
      <c r="I34" s="63" t="n">
        <f aca="false">H34*D34</f>
        <v>0</v>
      </c>
      <c r="J34" s="68"/>
      <c r="K34" s="69" t="n">
        <f aca="false">D34*J34</f>
        <v>0</v>
      </c>
      <c r="L34" s="68"/>
      <c r="M34" s="69" t="n">
        <f aca="false">L34*D34</f>
        <v>0</v>
      </c>
      <c r="N34" s="62" t="n">
        <v>0.15</v>
      </c>
      <c r="O34" s="63" t="n">
        <f aca="false">N34*D34</f>
        <v>0</v>
      </c>
      <c r="P34" s="62" t="n">
        <v>0.1</v>
      </c>
      <c r="Q34" s="63" t="n">
        <f aca="false">P34*D34</f>
        <v>0</v>
      </c>
      <c r="R34" s="64"/>
      <c r="S34" s="65"/>
    </row>
    <row r="35" customFormat="false" ht="12.8" hidden="false" customHeight="false" outlineLevel="0" collapsed="false">
      <c r="A35" s="58" t="n">
        <v>25</v>
      </c>
      <c r="B35" s="72" t="str">
        <f aca="false">ORÇAMENTO!D372</f>
        <v>PORTÕES DE ENTRADA</v>
      </c>
      <c r="C35" s="72"/>
      <c r="D35" s="60" t="n">
        <f aca="false">ORÇAMENTO!H372</f>
        <v>0</v>
      </c>
      <c r="E35" s="61" t="e">
        <f aca="false">D35/D44</f>
        <v>#DIV/0!</v>
      </c>
      <c r="F35" s="62" t="n">
        <v>1</v>
      </c>
      <c r="G35" s="63" t="n">
        <f aca="false">D35*F35</f>
        <v>0</v>
      </c>
      <c r="H35" s="68"/>
      <c r="I35" s="69" t="n">
        <f aca="false">H35*D35</f>
        <v>0</v>
      </c>
      <c r="J35" s="68"/>
      <c r="K35" s="69" t="n">
        <f aca="false">D35*J35</f>
        <v>0</v>
      </c>
      <c r="L35" s="68"/>
      <c r="M35" s="69" t="n">
        <f aca="false">L35*D35</f>
        <v>0</v>
      </c>
      <c r="N35" s="68"/>
      <c r="O35" s="69" t="n">
        <f aca="false">N35*D35</f>
        <v>0</v>
      </c>
      <c r="P35" s="68"/>
      <c r="Q35" s="69" t="n">
        <f aca="false">P35*D35</f>
        <v>0</v>
      </c>
      <c r="R35" s="64"/>
      <c r="S35" s="65"/>
    </row>
    <row r="36" customFormat="false" ht="12.8" hidden="false" customHeight="false" outlineLevel="0" collapsed="false">
      <c r="A36" s="58" t="n">
        <v>26</v>
      </c>
      <c r="B36" s="72" t="str">
        <f aca="false">ORÇAMENTO!D374</f>
        <v>AREA DE VIVÊNCIA</v>
      </c>
      <c r="C36" s="72"/>
      <c r="D36" s="60" t="n">
        <f aca="false">ORÇAMENTO!H374</f>
        <v>0</v>
      </c>
      <c r="E36" s="61" t="e">
        <f aca="false">D36/D44</f>
        <v>#DIV/0!</v>
      </c>
      <c r="F36" s="62" t="n">
        <v>0.25</v>
      </c>
      <c r="G36" s="63" t="n">
        <f aca="false">D36*F36</f>
        <v>0</v>
      </c>
      <c r="H36" s="62" t="n">
        <v>0.45</v>
      </c>
      <c r="I36" s="63" t="n">
        <f aca="false">H36*D36</f>
        <v>0</v>
      </c>
      <c r="J36" s="62" t="n">
        <v>0.05</v>
      </c>
      <c r="K36" s="63" t="n">
        <f aca="false">D36*J36</f>
        <v>0</v>
      </c>
      <c r="L36" s="68"/>
      <c r="M36" s="69" t="n">
        <f aca="false">L36*D36</f>
        <v>0</v>
      </c>
      <c r="N36" s="62" t="n">
        <v>0.25</v>
      </c>
      <c r="O36" s="63" t="n">
        <f aca="false">N36*D36</f>
        <v>0</v>
      </c>
      <c r="P36" s="68"/>
      <c r="Q36" s="69" t="n">
        <f aca="false">P36*D36</f>
        <v>0</v>
      </c>
      <c r="R36" s="64"/>
      <c r="S36" s="65"/>
    </row>
    <row r="37" customFormat="false" ht="12.8" hidden="false" customHeight="false" outlineLevel="0" collapsed="false">
      <c r="A37" s="58" t="n">
        <v>27</v>
      </c>
      <c r="B37" s="72" t="str">
        <f aca="false">ORÇAMENTO!D397</f>
        <v>ELETROCALHAS</v>
      </c>
      <c r="C37" s="72"/>
      <c r="D37" s="60" t="n">
        <f aca="false">ORÇAMENTO!H397</f>
        <v>0</v>
      </c>
      <c r="E37" s="61" t="e">
        <f aca="false">D37/D44</f>
        <v>#DIV/0!</v>
      </c>
      <c r="F37" s="68"/>
      <c r="G37" s="69" t="n">
        <f aca="false">D37*F37</f>
        <v>0</v>
      </c>
      <c r="H37" s="68"/>
      <c r="I37" s="69" t="n">
        <f aca="false">H37*D37</f>
        <v>0</v>
      </c>
      <c r="J37" s="68"/>
      <c r="K37" s="69" t="n">
        <f aca="false">D37*J37</f>
        <v>0</v>
      </c>
      <c r="L37" s="62" t="n">
        <v>0.7</v>
      </c>
      <c r="M37" s="63" t="n">
        <f aca="false">L37*D37</f>
        <v>0</v>
      </c>
      <c r="N37" s="62" t="n">
        <v>0.3</v>
      </c>
      <c r="O37" s="63" t="n">
        <f aca="false">N37*D37</f>
        <v>0</v>
      </c>
      <c r="P37" s="68"/>
      <c r="Q37" s="69" t="n">
        <f aca="false">P37*D37</f>
        <v>0</v>
      </c>
      <c r="R37" s="64"/>
      <c r="S37" s="65"/>
    </row>
    <row r="38" customFormat="false" ht="26.5" hidden="false" customHeight="false" outlineLevel="0" collapsed="false">
      <c r="A38" s="58" t="n">
        <v>28</v>
      </c>
      <c r="B38" s="73" t="str">
        <f aca="false">ORÇAMENTO!D400</f>
        <v>REFRIGERAÇÃO E VENTILAÇÃO</v>
      </c>
      <c r="C38" s="73"/>
      <c r="D38" s="60" t="n">
        <f aca="false">ORÇAMENTO!H400</f>
        <v>0</v>
      </c>
      <c r="E38" s="61" t="e">
        <f aca="false">D38/D44</f>
        <v>#DIV/0!</v>
      </c>
      <c r="F38" s="68"/>
      <c r="G38" s="69" t="n">
        <f aca="false">D38*F38</f>
        <v>0</v>
      </c>
      <c r="H38" s="68"/>
      <c r="I38" s="69" t="n">
        <f aca="false">H38*D38</f>
        <v>0</v>
      </c>
      <c r="J38" s="62" t="n">
        <v>0.15</v>
      </c>
      <c r="K38" s="63" t="n">
        <f aca="false">D38*J38</f>
        <v>0</v>
      </c>
      <c r="L38" s="62" t="n">
        <v>0.85</v>
      </c>
      <c r="M38" s="63" t="n">
        <f aca="false">L38*D38</f>
        <v>0</v>
      </c>
      <c r="N38" s="68"/>
      <c r="O38" s="69" t="n">
        <f aca="false">N38*D38</f>
        <v>0</v>
      </c>
      <c r="P38" s="68"/>
      <c r="Q38" s="69" t="n">
        <f aca="false">P38*D38</f>
        <v>0</v>
      </c>
      <c r="R38" s="64"/>
      <c r="S38" s="65"/>
    </row>
    <row r="39" customFormat="false" ht="12.8" hidden="false" customHeight="false" outlineLevel="0" collapsed="false">
      <c r="A39" s="74" t="n">
        <v>29</v>
      </c>
      <c r="B39" s="72" t="str">
        <f aca="false">ORÇAMENTO!D404</f>
        <v>PADRAO DE ENTRADA</v>
      </c>
      <c r="C39" s="72"/>
      <c r="D39" s="60" t="n">
        <f aca="false">ORÇAMENTO!H404</f>
        <v>0</v>
      </c>
      <c r="E39" s="61" t="e">
        <f aca="false">D39/D44</f>
        <v>#DIV/0!</v>
      </c>
      <c r="F39" s="62" t="n">
        <v>1</v>
      </c>
      <c r="G39" s="63" t="n">
        <f aca="false">D39*F39</f>
        <v>0</v>
      </c>
      <c r="H39" s="68"/>
      <c r="I39" s="69" t="n">
        <f aca="false">H39*D39</f>
        <v>0</v>
      </c>
      <c r="J39" s="68"/>
      <c r="K39" s="69" t="n">
        <f aca="false">D39*J39</f>
        <v>0</v>
      </c>
      <c r="L39" s="68"/>
      <c r="M39" s="69" t="n">
        <f aca="false">L39*D39</f>
        <v>0</v>
      </c>
      <c r="N39" s="68"/>
      <c r="O39" s="69" t="n">
        <f aca="false">N39*D39</f>
        <v>0</v>
      </c>
      <c r="P39" s="68"/>
      <c r="Q39" s="69" t="n">
        <f aca="false">P39*D39</f>
        <v>0</v>
      </c>
      <c r="R39" s="64"/>
      <c r="S39" s="65"/>
    </row>
    <row r="40" customFormat="false" ht="37.3" hidden="false" customHeight="false" outlineLevel="0" collapsed="false">
      <c r="A40" s="74" t="n">
        <v>30</v>
      </c>
      <c r="B40" s="73" t="str">
        <f aca="false">ORÇAMENTO!D406</f>
        <v>EQUIPAMENTOS PREVENÇÃO E COMBATE A INCÊNDIO</v>
      </c>
      <c r="C40" s="73"/>
      <c r="D40" s="60" t="n">
        <f aca="false">ORÇAMENTO!H406</f>
        <v>0</v>
      </c>
      <c r="E40" s="61" t="e">
        <f aca="false">D40/D44</f>
        <v>#DIV/0!</v>
      </c>
      <c r="F40" s="68"/>
      <c r="G40" s="69" t="n">
        <f aca="false">D40*F40</f>
        <v>0</v>
      </c>
      <c r="H40" s="68"/>
      <c r="I40" s="69" t="n">
        <f aca="false">H40*D40</f>
        <v>0</v>
      </c>
      <c r="J40" s="68"/>
      <c r="K40" s="69" t="n">
        <f aca="false">D40*J40</f>
        <v>0</v>
      </c>
      <c r="L40" s="68"/>
      <c r="M40" s="69" t="n">
        <f aca="false">L40*D40</f>
        <v>0</v>
      </c>
      <c r="N40" s="68"/>
      <c r="O40" s="69" t="n">
        <f aca="false">N40*D40</f>
        <v>0</v>
      </c>
      <c r="P40" s="62" t="n">
        <v>1</v>
      </c>
      <c r="Q40" s="63" t="n">
        <f aca="false">P40*D40</f>
        <v>0</v>
      </c>
      <c r="R40" s="64"/>
      <c r="S40" s="65"/>
    </row>
    <row r="41" customFormat="false" ht="12.8" hidden="false" customHeight="false" outlineLevel="0" collapsed="false">
      <c r="A41" s="74" t="n">
        <v>31</v>
      </c>
      <c r="B41" s="74" t="str">
        <f aca="false">ORÇAMENTO!D417</f>
        <v>ILUMINAÇÃO LAGOAS</v>
      </c>
      <c r="C41" s="74"/>
      <c r="D41" s="60" t="n">
        <f aca="false">ORÇAMENTO!H417</f>
        <v>0</v>
      </c>
      <c r="E41" s="61" t="e">
        <f aca="false">D41/D44</f>
        <v>#DIV/0!</v>
      </c>
      <c r="F41" s="68"/>
      <c r="G41" s="69" t="n">
        <f aca="false">D41*F41</f>
        <v>0</v>
      </c>
      <c r="H41" s="62" t="n">
        <v>1</v>
      </c>
      <c r="I41" s="63" t="n">
        <f aca="false">H41*D41</f>
        <v>0</v>
      </c>
      <c r="J41" s="68"/>
      <c r="K41" s="69" t="n">
        <f aca="false">D41*J41</f>
        <v>0</v>
      </c>
      <c r="L41" s="68"/>
      <c r="M41" s="69" t="n">
        <f aca="false">L41*D41</f>
        <v>0</v>
      </c>
      <c r="N41" s="68"/>
      <c r="O41" s="69" t="n">
        <f aca="false">N41*D41</f>
        <v>0</v>
      </c>
      <c r="P41" s="68"/>
      <c r="Q41" s="69" t="n">
        <f aca="false">P41*D41</f>
        <v>0</v>
      </c>
      <c r="R41" s="64"/>
      <c r="S41" s="65"/>
    </row>
    <row r="42" customFormat="false" ht="12.8" hidden="false" customHeight="false" outlineLevel="0" collapsed="false">
      <c r="A42" s="75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7"/>
      <c r="S42" s="65"/>
    </row>
    <row r="43" customFormat="false" ht="12.8" hidden="false" customHeight="false" outlineLevel="0" collapsed="false">
      <c r="A43" s="75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7"/>
    </row>
    <row r="44" customFormat="false" ht="12.8" hidden="false" customHeight="false" outlineLevel="0" collapsed="false">
      <c r="A44" s="78" t="s">
        <v>685</v>
      </c>
      <c r="B44" s="78"/>
      <c r="C44" s="78"/>
      <c r="D44" s="79" t="n">
        <f aca="false">SUM(D9:D41)</f>
        <v>0</v>
      </c>
      <c r="E44" s="80" t="e">
        <f aca="false">SUM(E9:E41)</f>
        <v>#DIV/0!</v>
      </c>
      <c r="F44" s="80" t="e">
        <f aca="false">G44/D44</f>
        <v>#DIV/0!</v>
      </c>
      <c r="G44" s="79" t="n">
        <f aca="false">SUM(G9:G41)</f>
        <v>0</v>
      </c>
      <c r="H44" s="80" t="e">
        <f aca="false">I44/D44</f>
        <v>#DIV/0!</v>
      </c>
      <c r="I44" s="81" t="n">
        <f aca="false">SUM(I9:I41)</f>
        <v>0</v>
      </c>
      <c r="J44" s="80" t="e">
        <f aca="false">K44/D44</f>
        <v>#DIV/0!</v>
      </c>
      <c r="K44" s="79" t="n">
        <f aca="false">SUM(K9:K41)</f>
        <v>0</v>
      </c>
      <c r="L44" s="80" t="e">
        <f aca="false">M44/D44</f>
        <v>#DIV/0!</v>
      </c>
      <c r="M44" s="79" t="n">
        <f aca="false">SUM(M9:M41)</f>
        <v>0</v>
      </c>
      <c r="N44" s="80" t="e">
        <f aca="false">O44/D44</f>
        <v>#DIV/0!</v>
      </c>
      <c r="O44" s="79" t="n">
        <f aca="false">SUM(O9:O41)</f>
        <v>0</v>
      </c>
      <c r="P44" s="80" t="e">
        <f aca="false">Q44/D44</f>
        <v>#DIV/0!</v>
      </c>
      <c r="Q44" s="81" t="n">
        <f aca="false">SUM(Q9:Q41)</f>
        <v>0</v>
      </c>
      <c r="R44" s="64"/>
    </row>
    <row r="45" customFormat="false" ht="12.8" hidden="false" customHeight="false" outlineLevel="0" collapsed="false">
      <c r="A45" s="78" t="s">
        <v>686</v>
      </c>
      <c r="B45" s="78"/>
      <c r="C45" s="78"/>
      <c r="D45" s="79" t="n">
        <f aca="false">D44*0.2163</f>
        <v>0</v>
      </c>
      <c r="E45" s="82" t="e">
        <f aca="false">D45/D44</f>
        <v>#DIV/0!</v>
      </c>
      <c r="F45" s="82"/>
      <c r="G45" s="83" t="e">
        <f aca="false">G44*E45</f>
        <v>#DIV/0!</v>
      </c>
      <c r="H45" s="82"/>
      <c r="I45" s="84" t="e">
        <f aca="false">I44*E45</f>
        <v>#DIV/0!</v>
      </c>
      <c r="J45" s="76"/>
      <c r="K45" s="83" t="e">
        <f aca="false">K44*E45</f>
        <v>#DIV/0!</v>
      </c>
      <c r="L45" s="76"/>
      <c r="M45" s="83" t="e">
        <f aca="false">M44*E45</f>
        <v>#DIV/0!</v>
      </c>
      <c r="N45" s="76"/>
      <c r="O45" s="83" t="e">
        <f aca="false">O44*E45</f>
        <v>#DIV/0!</v>
      </c>
      <c r="P45" s="76"/>
      <c r="Q45" s="85" t="e">
        <f aca="false">Q44*E45</f>
        <v>#DIV/0!</v>
      </c>
    </row>
    <row r="46" customFormat="false" ht="12.8" hidden="false" customHeight="false" outlineLevel="0" collapsed="false">
      <c r="A46" s="78" t="s">
        <v>687</v>
      </c>
      <c r="B46" s="78"/>
      <c r="C46" s="78"/>
      <c r="D46" s="79" t="n">
        <f aca="false">D45+D44</f>
        <v>0</v>
      </c>
      <c r="E46" s="82"/>
      <c r="F46" s="82"/>
      <c r="G46" s="79" t="e">
        <f aca="false">G45+G44</f>
        <v>#DIV/0!</v>
      </c>
      <c r="H46" s="82"/>
      <c r="I46" s="86" t="e">
        <f aca="false">I45+I44</f>
        <v>#DIV/0!</v>
      </c>
      <c r="J46" s="76"/>
      <c r="K46" s="79" t="e">
        <f aca="false">K44+K45</f>
        <v>#DIV/0!</v>
      </c>
      <c r="L46" s="76"/>
      <c r="M46" s="79" t="e">
        <f aca="false">M44+M45</f>
        <v>#DIV/0!</v>
      </c>
      <c r="N46" s="76"/>
      <c r="O46" s="79" t="e">
        <f aca="false">O44+O45</f>
        <v>#DIV/0!</v>
      </c>
      <c r="P46" s="76"/>
      <c r="Q46" s="81" t="e">
        <f aca="false">Q44+Q45</f>
        <v>#DIV/0!</v>
      </c>
      <c r="R46" s="87"/>
    </row>
    <row r="47" customFormat="false" ht="12.8" hidden="false" customHeight="false" outlineLevel="0" collapsed="false">
      <c r="A47" s="88"/>
      <c r="B47" s="89"/>
      <c r="C47" s="89"/>
      <c r="D47" s="89"/>
      <c r="E47" s="89"/>
      <c r="F47" s="89"/>
      <c r="G47" s="89"/>
      <c r="H47" s="89"/>
      <c r="I47" s="89"/>
      <c r="J47" s="76"/>
      <c r="K47" s="76"/>
      <c r="L47" s="76"/>
      <c r="M47" s="76"/>
      <c r="N47" s="76"/>
      <c r="O47" s="76"/>
      <c r="P47" s="76"/>
      <c r="Q47" s="77"/>
    </row>
    <row r="48" customFormat="false" ht="15.65" hidden="false" customHeight="true" outlineLevel="0" collapsed="false">
      <c r="A48" s="90" t="s">
        <v>688</v>
      </c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</row>
    <row r="49" customFormat="false" ht="15" hidden="false" customHeight="false" outlineLevel="0" collapsed="false">
      <c r="A49" s="91" t="s">
        <v>689</v>
      </c>
      <c r="B49" s="91"/>
      <c r="C49" s="91"/>
      <c r="D49" s="91"/>
      <c r="E49" s="91"/>
      <c r="F49" s="92" t="s">
        <v>675</v>
      </c>
      <c r="G49" s="92"/>
      <c r="H49" s="93" t="s">
        <v>676</v>
      </c>
      <c r="I49" s="93"/>
      <c r="J49" s="92" t="s">
        <v>677</v>
      </c>
      <c r="K49" s="92"/>
      <c r="L49" s="93" t="s">
        <v>678</v>
      </c>
      <c r="M49" s="93"/>
      <c r="N49" s="92" t="s">
        <v>679</v>
      </c>
      <c r="O49" s="92"/>
      <c r="P49" s="93" t="s">
        <v>680</v>
      </c>
      <c r="Q49" s="93"/>
    </row>
    <row r="50" customFormat="false" ht="15" hidden="false" customHeight="false" outlineLevel="0" collapsed="false">
      <c r="A50" s="94" t="s">
        <v>690</v>
      </c>
      <c r="B50" s="94"/>
      <c r="C50" s="94"/>
      <c r="D50" s="94"/>
      <c r="E50" s="94"/>
      <c r="F50" s="95" t="e">
        <f aca="false">G46</f>
        <v>#DIV/0!</v>
      </c>
      <c r="G50" s="95"/>
      <c r="H50" s="96" t="e">
        <f aca="false">I46</f>
        <v>#DIV/0!</v>
      </c>
      <c r="I50" s="96"/>
      <c r="J50" s="97" t="e">
        <f aca="false">K46</f>
        <v>#DIV/0!</v>
      </c>
      <c r="K50" s="97"/>
      <c r="L50" s="97" t="e">
        <f aca="false">M46</f>
        <v>#DIV/0!</v>
      </c>
      <c r="M50" s="97"/>
      <c r="N50" s="97" t="e">
        <f aca="false">O46</f>
        <v>#DIV/0!</v>
      </c>
      <c r="O50" s="97"/>
      <c r="P50" s="98" t="e">
        <f aca="false">Q46</f>
        <v>#DIV/0!</v>
      </c>
      <c r="Q50" s="98"/>
    </row>
    <row r="51" customFormat="false" ht="15" hidden="false" customHeight="false" outlineLevel="0" collapsed="false">
      <c r="A51" s="99"/>
      <c r="B51" s="100"/>
      <c r="C51" s="100"/>
      <c r="D51" s="100"/>
      <c r="E51" s="100"/>
      <c r="F51" s="100"/>
      <c r="G51" s="100"/>
      <c r="H51" s="100"/>
      <c r="I51" s="101"/>
      <c r="J51" s="100"/>
      <c r="K51" s="100"/>
      <c r="L51" s="100"/>
      <c r="M51" s="100"/>
      <c r="N51" s="100"/>
      <c r="O51" s="100"/>
      <c r="P51" s="100"/>
      <c r="Q51" s="102"/>
    </row>
    <row r="52" customFormat="false" ht="12.8" hidden="false" customHeight="false" outlineLevel="0" collapsed="false">
      <c r="A52" s="103"/>
      <c r="B52" s="104"/>
      <c r="C52" s="104"/>
      <c r="D52" s="104"/>
      <c r="E52" s="104"/>
      <c r="F52" s="104"/>
      <c r="G52" s="104"/>
      <c r="H52" s="104"/>
      <c r="I52" s="104"/>
      <c r="Q52" s="49"/>
    </row>
    <row r="53" customFormat="false" ht="15" hidden="false" customHeight="false" outlineLevel="0" collapsed="false">
      <c r="A53" s="105" t="s">
        <v>691</v>
      </c>
      <c r="B53" s="105"/>
      <c r="C53" s="105"/>
      <c r="D53" s="105"/>
      <c r="E53" s="106" t="e">
        <f aca="false">SUM(F50:P50)</f>
        <v>#DIV/0!</v>
      </c>
      <c r="F53" s="106"/>
      <c r="H53" s="107"/>
      <c r="Q53" s="49"/>
    </row>
    <row r="54" customFormat="false" ht="26.5" hidden="false" customHeight="true" outlineLevel="0" collapsed="false">
      <c r="A54" s="103"/>
      <c r="B54" s="104"/>
      <c r="C54" s="104"/>
      <c r="D54" s="104"/>
      <c r="E54" s="104"/>
      <c r="F54" s="104"/>
      <c r="G54" s="104"/>
      <c r="H54" s="104"/>
      <c r="I54" s="108" t="s">
        <v>668</v>
      </c>
      <c r="J54" s="108"/>
      <c r="K54" s="108"/>
      <c r="L54" s="108"/>
      <c r="M54" s="108"/>
      <c r="N54" s="108"/>
      <c r="O54" s="108"/>
      <c r="P54" s="108"/>
      <c r="Q54" s="49"/>
    </row>
    <row r="55" customFormat="false" ht="15" hidden="false" customHeight="true" outlineLevel="0" collapsed="false">
      <c r="A55" s="109" t="s">
        <v>8</v>
      </c>
      <c r="B55" s="109"/>
      <c r="C55" s="109"/>
      <c r="D55" s="109"/>
      <c r="E55" s="110"/>
      <c r="F55" s="104"/>
      <c r="G55" s="111"/>
      <c r="H55" s="104"/>
      <c r="I55" s="104"/>
      <c r="Q55" s="49"/>
    </row>
    <row r="56" customFormat="false" ht="12.8" hidden="false" customHeight="false" outlineLevel="0" collapsed="false">
      <c r="A56" s="112"/>
      <c r="B56" s="113"/>
      <c r="C56" s="114"/>
      <c r="D56" s="114"/>
      <c r="E56" s="114"/>
      <c r="F56" s="115"/>
      <c r="G56" s="116"/>
      <c r="H56" s="115"/>
      <c r="I56" s="115"/>
      <c r="J56" s="117"/>
      <c r="K56" s="117"/>
      <c r="L56" s="117"/>
      <c r="M56" s="117"/>
      <c r="N56" s="117"/>
      <c r="O56" s="117"/>
      <c r="P56" s="117"/>
      <c r="Q56" s="118"/>
    </row>
    <row r="60" customFormat="false" ht="12.8" hidden="false" customHeight="false" outlineLevel="0" collapsed="false">
      <c r="E60" s="108"/>
      <c r="F60" s="108"/>
      <c r="G60" s="108"/>
      <c r="H60" s="108"/>
      <c r="I60" s="108"/>
      <c r="J60" s="108"/>
      <c r="K60" s="108"/>
      <c r="L60" s="108"/>
    </row>
  </sheetData>
  <mergeCells count="72">
    <mergeCell ref="A1:Q1"/>
    <mergeCell ref="A2:K2"/>
    <mergeCell ref="N2:O2"/>
    <mergeCell ref="P2:Q2"/>
    <mergeCell ref="A3:K3"/>
    <mergeCell ref="A4:Q4"/>
    <mergeCell ref="A5:D5"/>
    <mergeCell ref="A6:Q8"/>
    <mergeCell ref="A9:A10"/>
    <mergeCell ref="B9:C10"/>
    <mergeCell ref="D9:E9"/>
    <mergeCell ref="F9:G9"/>
    <mergeCell ref="H9:I9"/>
    <mergeCell ref="J9:K9"/>
    <mergeCell ref="L9:M9"/>
    <mergeCell ref="N9:O9"/>
    <mergeCell ref="P9:Q9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A44:C44"/>
    <mergeCell ref="A45:C45"/>
    <mergeCell ref="A46:C46"/>
    <mergeCell ref="A48:Q48"/>
    <mergeCell ref="A49:E49"/>
    <mergeCell ref="F49:G49"/>
    <mergeCell ref="H49:I49"/>
    <mergeCell ref="J49:K49"/>
    <mergeCell ref="L49:M49"/>
    <mergeCell ref="N49:O49"/>
    <mergeCell ref="P49:Q49"/>
    <mergeCell ref="A50:E50"/>
    <mergeCell ref="F50:G50"/>
    <mergeCell ref="H50:I50"/>
    <mergeCell ref="J50:K50"/>
    <mergeCell ref="L50:M50"/>
    <mergeCell ref="N50:O50"/>
    <mergeCell ref="P50:Q50"/>
    <mergeCell ref="A53:D53"/>
    <mergeCell ref="E53:F53"/>
    <mergeCell ref="I54:P54"/>
    <mergeCell ref="A55:D55"/>
    <mergeCell ref="C56:E56"/>
    <mergeCell ref="E60:L60"/>
  </mergeCells>
  <printOptions headings="false" gridLines="false" gridLinesSet="true" horizontalCentered="false" verticalCentered="false"/>
  <pageMargins left="0.209722222222222" right="0.126388888888889" top="0.468055555555556" bottom="0.66666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144</TotalTime>
  <Application>LibreOffice/5.4.4.2$Windows_X86_64 LibreOffice_project/2524958677847fb3bb44820e40380acbe820f960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2021-03-24T15:08:09Z</dcterms:created>
  <dc:creator/>
  <dc:description/>
  <dc:language>pt-BR</dc:language>
  <cp:lastModifiedBy/>
  <cp:lastPrinted>2021-03-25T11:18:36Z</cp:lastPrinted>
  <dcterms:modified xsi:type="dcterms:W3CDTF">2021-04-29T17:20:37Z</dcterms:modified>
  <cp:revision>6</cp:revision>
  <dc:subject/>
  <dc:title/>
</cp:coreProperties>
</file>