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ORÇAMENTO" sheetId="1" state="visible" r:id="rId2"/>
    <sheet name="MODELO CRONOGRAMA" sheetId="2" state="visible" r:id="rId3"/>
  </sheets>
  <definedNames>
    <definedName function="false" hidden="false" localSheetId="1" name="_xlnm.Print_Area" vbProcedure="false">'MODELO CRONOGRAMA'!$A$1:$Q$41</definedName>
    <definedName function="false" hidden="false" localSheetId="0" name="_xlnm.Print_Area" vbProcedure="false">'MODELO ORÇAMENTO'!$A$1:$H$212</definedName>
    <definedName function="false" hidden="false" localSheetId="0" name="_xlnm.Print_Titles" vbProcedure="false">'MODELO ORÇAMENTO'!$1:$7</definedName>
    <definedName function="false" hidden="false" localSheetId="0" name="_xlnm.Print_Titles" vbProcedure="false">'MODELO ORÇAMENTO'!$1:$7</definedName>
    <definedName function="false" hidden="false" localSheetId="0" name="_xlnm.Print_Titles_0" vbProcedure="false">'MODELO ORÇAMENTO'!$1:$7</definedName>
    <definedName function="false" hidden="false" localSheetId="0" name="_xlnm.Print_Titles_0_0" vbProcedure="false">'MODELO ORÇAMENTO'!$1:$7</definedName>
    <definedName function="false" hidden="false" localSheetId="0" name="_xlnm.Print_Titles_0_0_0" vbProcedure="false">'MODELO ORÇAMENTO'!$1:$7</definedName>
    <definedName function="false" hidden="false" localSheetId="0" name="_xlnm.Print_Titles_0_0_0_0" vbProcedure="false">'MODELO ORÇAMENTO'!$1:$7</definedName>
    <definedName function="false" hidden="false" localSheetId="0" name="_xlnm.Print_Titles_0_0_0_0_0" vbProcedure="false">'MODELO ORÇAMENTO'!$1:$7</definedName>
    <definedName function="false" hidden="false" localSheetId="0" name="_xlnm.Print_Titles_0_0_0_0_0_0" vbProcedure="false">'MODELO ORÇAMENTO'!$1:$7</definedName>
    <definedName function="false" hidden="false" localSheetId="0" name="_xlnm.Print_Titles_0_0_0_0_0_0_0" vbProcedure="false">'repeated header'!$4:$4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<sst xmlns="http://schemas.openxmlformats.org/spreadsheetml/2006/main" count="999" uniqueCount="561">
  <si>
    <t xml:space="preserve">LOGO DA EMPRESA</t>
  </si>
  <si>
    <t xml:space="preserve">PLANILHA ORÇAMENTÁRIA</t>
  </si>
  <si>
    <t xml:space="preserve">OBRA: REFORMA E ADEQUAÇÃO, EMEI PROFª RUTHNÉIA DE CÁSSIA SOUZA.</t>
  </si>
  <si>
    <t xml:space="preserve">BDI =</t>
  </si>
  <si>
    <t xml:space="preserve">BANCOS: AGESUL 01/2021 – CPOS 03/2021 – FDE 01/2021 – IOPES 01/2021 – ORSE 01/2021 – SBC 04/2021 – SEDOP 03/2021 – SINAPI 03/2021– SIURB 01/2021 – SUDECAP 02/2021</t>
  </si>
  <si>
    <t xml:space="preserve">LOCAL: RUA HERCULANO DE AZEVEDO Nº, 543.</t>
  </si>
  <si>
    <t xml:space="preserve">DATA:   /   /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</si>
  <si>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</si>
  <si>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</si>
  <si>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</si>
  <si>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</si>
  <si>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</si>
  <si>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</si>
  <si>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</si>
  <si>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</si>
  <si>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A</t>
  </si>
  <si>
    <t xml:space="preserve">REFORMA</t>
  </si>
  <si>
    <t xml:space="preserve"> 1 </t>
  </si>
  <si>
    <t xml:space="preserve">SERVIÇOS EXTERNOS</t>
  </si>
  <si>
    <t xml:space="preserve"> 1.1 </t>
  </si>
  <si>
    <t xml:space="preserve"> 02.10.060 </t>
  </si>
  <si>
    <t xml:space="preserve">CPOS</t>
  </si>
  <si>
    <t xml:space="preserve">LOCAÇÃO DE VIAS, CALÇADAS, TANQUES E LAGOAS</t>
  </si>
  <si>
    <t xml:space="preserve">M²</t>
  </si>
  <si>
    <t xml:space="preserve"> 1.2 </t>
  </si>
  <si>
    <t xml:space="preserve"> 94990 </t>
  </si>
  <si>
    <t xml:space="preserve">SINAPI</t>
  </si>
  <si>
    <t xml:space="preserve">EXECUÇÃO DE PASSEIO (CALÇADA EXTERNA).</t>
  </si>
  <si>
    <t xml:space="preserve">M³</t>
  </si>
  <si>
    <t xml:space="preserve"> 1.3 </t>
  </si>
  <si>
    <t xml:space="preserve"> 11.16.020 </t>
  </si>
  <si>
    <t xml:space="preserve">LANÇAMENTO, ESPALHAMENTO E ADENSAMENTO DE CONCRETO OU MASSA EM LASTRO E/OU ENCHIMENTO (CALÇADA EXTERNA)</t>
  </si>
  <si>
    <t xml:space="preserve"> 1.4 </t>
  </si>
  <si>
    <t xml:space="preserve"> 11.20.050 </t>
  </si>
  <si>
    <t xml:space="preserve">CORTE DE JUNTA DE DILATAÇÃO, COM SERRA DE DISCO DIAMANTADO PARA PISOS (CALÇADA EXTERNA)</t>
  </si>
  <si>
    <t xml:space="preserve">M</t>
  </si>
  <si>
    <t xml:space="preserve"> 1.5 </t>
  </si>
  <si>
    <t xml:space="preserve"> 11.04.041 </t>
  </si>
  <si>
    <t xml:space="preserve">FDE</t>
  </si>
  <si>
    <t xml:space="preserve">SELANTE DE POLIURETANO P/JUNTAS MOVIMENTACAO/DESSOLIDARIZACAO QUADRO (CALÇADA EXTERNA)</t>
  </si>
  <si>
    <t xml:space="preserve"> 1.6 </t>
  </si>
  <si>
    <t xml:space="preserve"> 16.05.031 </t>
  </si>
  <si>
    <t xml:space="preserve">CA-21 CANALETA DE AGUAS PLUVIAIS EM CONCRETO (20CM)</t>
  </si>
  <si>
    <t xml:space="preserve"> 1.7 </t>
  </si>
  <si>
    <t xml:space="preserve"> 16.05.040 </t>
  </si>
  <si>
    <t xml:space="preserve">TC-03 TAMPA DE CONCRETO P/ CANALETA AP (20CM)</t>
  </si>
  <si>
    <t xml:space="preserve"> 1.8 </t>
  </si>
  <si>
    <t xml:space="preserve"> 98524 </t>
  </si>
  <si>
    <t xml:space="preserve">LIMPEZA MANUAL DE VEGETAÇÃO EM TERRENO COM ENXADA (PISO FRENTE)</t>
  </si>
  <si>
    <t xml:space="preserve"> 1.9 </t>
  </si>
  <si>
    <t xml:space="preserve"> 10.02.020 </t>
  </si>
  <si>
    <t xml:space="preserve">ARMADURA EM TELA SOLDADA DE AÇO (PISO FRENTE)</t>
  </si>
  <si>
    <t xml:space="preserve">KG</t>
  </si>
  <si>
    <t xml:space="preserve"> 1.10 </t>
  </si>
  <si>
    <t xml:space="preserve"> 11.01.130 </t>
  </si>
  <si>
    <t xml:space="preserve">CONCRETO USINADO, FCK = 25 MPA (PISO FRENTE)</t>
  </si>
  <si>
    <t xml:space="preserve">1.11</t>
  </si>
  <si>
    <t xml:space="preserve">LANÇAMENTO, ESPALHAMENTO E ADENSAMENTO DE CONCRETO OU MASSA EM LASTRO E/OU ENCHIMENTO (PISO FRENTE)</t>
  </si>
  <si>
    <t xml:space="preserve">1.12</t>
  </si>
  <si>
    <t xml:space="preserve">CORTE DE JUNTA DE DILATAÇÃO, COM SERRA DE DISCO DIAMANTADO PARA PISOS (PISO FRENTE)</t>
  </si>
  <si>
    <t xml:space="preserve">1.13</t>
  </si>
  <si>
    <t xml:space="preserve"> 11.16.220 </t>
  </si>
  <si>
    <t xml:space="preserve">NIVELAMENTO DE PISO EM CONCRETO COM ACABADORA DE SUPERFÍCIE</t>
  </si>
  <si>
    <t xml:space="preserve">1.14</t>
  </si>
  <si>
    <t xml:space="preserve">SELANTE DE POLIURETANO P/JUNTAS MOVIMENTACAO/DESSOLIDARIZACAO QUADRO (PISO FRENTE)</t>
  </si>
  <si>
    <t xml:space="preserve">1.15</t>
  </si>
  <si>
    <t xml:space="preserve"> 03.01.020 </t>
  </si>
  <si>
    <t xml:space="preserve">DEMOLIÇÃO MANUAL DE CONCRETO SIMPLES (RAMPA+CALÇADA PERIMETRAL)</t>
  </si>
  <si>
    <t xml:space="preserve">1.16</t>
  </si>
  <si>
    <t xml:space="preserve"> 05.07.040 </t>
  </si>
  <si>
    <t xml:space="preserve">REMOÇÃO DE ENTULHO SEPARADO DE OBRA COM CAÇAMBA METÁLICA - TERRA, ALVENARIA, CONCRETO, ARGAMASSA, MADEIRA, PAPEL, PLÁSTICO OU METAL (RAMPA+CALÇADA PERIMETRAL)</t>
  </si>
  <si>
    <t xml:space="preserve">1.17</t>
  </si>
  <si>
    <t xml:space="preserve"> 030011 </t>
  </si>
  <si>
    <t xml:space="preserve">SEDOP</t>
  </si>
  <si>
    <t xml:space="preserve">ATERRO INCLUINDO CARGA, DESCARGA, TRANSPORTE E APILOAMENTO (ATERRO PARQUINHO)</t>
  </si>
  <si>
    <t xml:space="preserve"> 2 </t>
  </si>
  <si>
    <t xml:space="preserve">ENTRADA DE ALUNOS/FUNCIONÁRIOS</t>
  </si>
  <si>
    <t xml:space="preserve"> 2.1 </t>
  </si>
  <si>
    <t xml:space="preserve"> 03.10.100 </t>
  </si>
  <si>
    <t xml:space="preserve">REMOÇÃO DE PINTURA EM SUPERFÍCIES DE MADEIRA E/OU METÁLICAS COM LIXAMENTO (PORTÃO ENTRADA DE ALUNOS)</t>
  </si>
  <si>
    <t xml:space="preserve"> 2.2 </t>
  </si>
  <si>
    <t xml:space="preserve"> 158034 </t>
  </si>
  <si>
    <t xml:space="preserve">SIURB</t>
  </si>
  <si>
    <t xml:space="preserve">ESMALTE SINTÉTICO - REPINTURA DE ESQUADRIAS METÁLICAS (PORTÃO ENTRADA DE ALUNOS)</t>
  </si>
  <si>
    <t xml:space="preserve"> 2.3 </t>
  </si>
  <si>
    <t xml:space="preserve"> 11.01.100 </t>
  </si>
  <si>
    <t xml:space="preserve">CONCRETO USINADO, FCK = 20 MPA (RAMPA+CALÇADA PERIMETRAL)</t>
  </si>
  <si>
    <t xml:space="preserve"> 2.4 </t>
  </si>
  <si>
    <t xml:space="preserve">LANÇAMENTO, ESPALHAMENTO E ADENSAMENTO DE CONCRETO OU MASSA EM LASTRO E/OU ENCHIMENTO (RAMPA+CALÇADA PERIMETRAL)</t>
  </si>
  <si>
    <t xml:space="preserve"> 2.5 </t>
  </si>
  <si>
    <t xml:space="preserve">CORTE DE JUNTA DE DILATAÇÃO, COM SERRA DE DISCO DIAMANTADO PARA PISOS (RAMPA+CALÇADA PERIMETRAL)</t>
  </si>
  <si>
    <t xml:space="preserve"> 2.6 </t>
  </si>
  <si>
    <t xml:space="preserve">SELANTE DE POLIURETANO P/JUNTAS MOVIMENTACAO/DESSOLIDARIZACAO QUADRO (RAMPA+CALÇADA PERIMETRAL)</t>
  </si>
  <si>
    <t xml:space="preserve"> 3 </t>
  </si>
  <si>
    <t xml:space="preserve">PÁTIO/VARANDA DO FUNDO</t>
  </si>
  <si>
    <t xml:space="preserve"> 3.1 </t>
  </si>
  <si>
    <t xml:space="preserve">DEMOLIÇÃO MANUAL DE CONCRETO SIMPLES</t>
  </si>
  <si>
    <t xml:space="preserve"> 3.2 </t>
  </si>
  <si>
    <t xml:space="preserve">REMOÇÃO DE ENTULHO SEPARADO DE OBRA COM CAÇAMBA METÁLICA - TERRA, ALVENARIA, CONCRETO, ARGAMASSA, MADEIRA, PAPEL, PLÁSTICO OU METAL</t>
  </si>
  <si>
    <t xml:space="preserve"> 3.3 </t>
  </si>
  <si>
    <t xml:space="preserve">ATERRO INCLUINDO CARGA, DESCARGA, TRANSPORTE E APILOAMENTO</t>
  </si>
  <si>
    <t xml:space="preserve"> 3.4 </t>
  </si>
  <si>
    <t xml:space="preserve"> 11.03.090 </t>
  </si>
  <si>
    <t xml:space="preserve">CONCRETO PREPARADO NO LOCAL, FCK = 20 MPA</t>
  </si>
  <si>
    <t xml:space="preserve"> 3.5 </t>
  </si>
  <si>
    <t xml:space="preserve">LANÇAMENTO, ESPALHAMENTO E ADENSAMENTO DE CONCRETO OU MASSA EM LASTRO E/OU ENCHIMENTO</t>
  </si>
  <si>
    <t xml:space="preserve"> 3.6 </t>
  </si>
  <si>
    <t xml:space="preserve">CORTE DE JUNTA DE DILATAÇÃO, COM SERRA DE DISCO DIAMANTADO PARA PISOS</t>
  </si>
  <si>
    <t xml:space="preserve"> 3.7 </t>
  </si>
  <si>
    <t xml:space="preserve">SELANTE DE POLIURETANO P/JUNTAS MOVIMENTACAO/DESSOLIDARIZACAO QUADRO</t>
  </si>
  <si>
    <t xml:space="preserve"> 3.8 </t>
  </si>
  <si>
    <t xml:space="preserve"> 3.9 </t>
  </si>
  <si>
    <t xml:space="preserve"> 34.05.300 </t>
  </si>
  <si>
    <t xml:space="preserve">PORTA/PORTÃO DE CORRER EM TELA ONDULADA DE AÇO GALVANIZADO, SOB MEDIDA</t>
  </si>
  <si>
    <t xml:space="preserve"> 3.10 </t>
  </si>
  <si>
    <t xml:space="preserve"> 24.01.190 </t>
  </si>
  <si>
    <t xml:space="preserve">CAIXILHO FIXO EM TELA DE AÇO GALVANIZADO TIPO ONDULADA COM MALHA DE 1/2", FIO 12, COM REQUADRO EM CANTONEIRA DE AÇO CARBONO, SOB MEDIDA</t>
  </si>
  <si>
    <t xml:space="preserve"> 3.11 </t>
  </si>
  <si>
    <t xml:space="preserve"> 14.04.210 </t>
  </si>
  <si>
    <t xml:space="preserve">ALVENARIA DE BLOCO CERÂMICO DE VEDAÇÃO, USO REVESTIDO, DE 14 CM</t>
  </si>
  <si>
    <t xml:space="preserve"> 3.12 </t>
  </si>
  <si>
    <t xml:space="preserve"> 25.01.020 </t>
  </si>
  <si>
    <t xml:space="preserve">CAIXILHO EM ALUMÍNIO FIXO, SOB MEDIDA</t>
  </si>
  <si>
    <t xml:space="preserve">3.13</t>
  </si>
  <si>
    <t xml:space="preserve"> 17.02.220 </t>
  </si>
  <si>
    <t xml:space="preserve">REBOCO</t>
  </si>
  <si>
    <t xml:space="preserve">3.14</t>
  </si>
  <si>
    <t xml:space="preserve"> 26.02.040 </t>
  </si>
  <si>
    <t xml:space="preserve">VIDRO TEMPERADO INCOLOR DE 8 MM</t>
  </si>
  <si>
    <t xml:space="preserve">3.15</t>
  </si>
  <si>
    <t xml:space="preserve"> 17.02.040 </t>
  </si>
  <si>
    <t xml:space="preserve">CHAPISCO COM BIANCO</t>
  </si>
  <si>
    <t xml:space="preserve">3.16</t>
  </si>
  <si>
    <t xml:space="preserve"> 93142 </t>
  </si>
  <si>
    <t xml:space="preserve">PONTO DE TOMADA RESIDENCIAL INCLUINDO TOMADA (2 MÓDULOS) 10A/250V, CAIXA ELÉTRICA, ELETRODUTO, CABO, RASGO, QUEBRA E CHUMBAMENTO. AF_01/2016</t>
  </si>
  <si>
    <t xml:space="preserve">UN</t>
  </si>
  <si>
    <t xml:space="preserve">3.17</t>
  </si>
  <si>
    <t xml:space="preserve"> 93143 </t>
  </si>
  <si>
    <t xml:space="preserve">PONTO DE TOMADA RESIDENCIAL INCLUINDO TOMADA 20A/250V, CAIXA ELÉTRICA, ELETRODUTO, CABO, RASGO, QUEBRA E CHUMBAMENTO. AF_01/2016</t>
  </si>
  <si>
    <t xml:space="preserve">3.18</t>
  </si>
  <si>
    <t xml:space="preserve">3.19</t>
  </si>
  <si>
    <t xml:space="preserve"> 12.01.021 </t>
  </si>
  <si>
    <t xml:space="preserve">BROCA EM CONCRETO ARMADO DIÂMETRO DE 20 CM - COMPLETA</t>
  </si>
  <si>
    <t xml:space="preserve">3.20</t>
  </si>
  <si>
    <t xml:space="preserve">3.21</t>
  </si>
  <si>
    <t xml:space="preserve">3.22</t>
  </si>
  <si>
    <t xml:space="preserve"> 4 </t>
  </si>
  <si>
    <t xml:space="preserve">HIDRÁULICA</t>
  </si>
  <si>
    <t xml:space="preserve"> 4.1 </t>
  </si>
  <si>
    <t xml:space="preserve"> 95547 </t>
  </si>
  <si>
    <t xml:space="preserve">SABONETEIRA PLASTICA TIPO DISPENSER PARA SABONETE LIQUIDO COM RESERVATORIO 800 A 1500 ML, INCLUSO FIXAÇÃO. AF_01/2020</t>
  </si>
  <si>
    <t xml:space="preserve"> 4.2 </t>
  </si>
  <si>
    <t xml:space="preserve"> 44.03.050 </t>
  </si>
  <si>
    <t xml:space="preserve">DISPENSER PAPEL HIGIÊNICO EM ABS PARA ROLÃO 300 / 600 M, COM VISOR</t>
  </si>
  <si>
    <t xml:space="preserve"> 4.3 </t>
  </si>
  <si>
    <t xml:space="preserve"> 44.03.180 </t>
  </si>
  <si>
    <t xml:space="preserve">DISPENSER TOALHEIRO EM ABS, PARA FOLHAS</t>
  </si>
  <si>
    <t xml:space="preserve"> 4.4 </t>
  </si>
  <si>
    <t xml:space="preserve"> 44.02.062 </t>
  </si>
  <si>
    <t xml:space="preserve">TAMPO/BANCADA EM GRANITO, COM FRONTÃO, ESPESSURA DE 2 CM, ACABAMENTO POLIDO</t>
  </si>
  <si>
    <t xml:space="preserve"> 4.5 </t>
  </si>
  <si>
    <t xml:space="preserve"> 86937 </t>
  </si>
  <si>
    <t xml:space="preserve">CUBA DE EMBUTIR OVAL EM LOUÇA BRANCA, 35 X 50CM OU EQUIVALENTE, INCLUSO VÁLVULA EM METAL CROMADO E SIFÃO FLEXÍVEL EM PVC - FORNECIMENTO E INSTALAÇÃO. AF_01/2020</t>
  </si>
  <si>
    <t xml:space="preserve"> 4.6 </t>
  </si>
  <si>
    <t xml:space="preserve"> 95469 </t>
  </si>
  <si>
    <t xml:space="preserve">VASO SANITARIO SIFONADO CONVENCIONAL COM  LOUÇA BRANCA - FORNECIMENTO E INSTALAÇÃO. AF_01/2020</t>
  </si>
  <si>
    <t xml:space="preserve"> 4.7 </t>
  </si>
  <si>
    <t xml:space="preserve"> 47.04.040 </t>
  </si>
  <si>
    <t xml:space="preserve">VÁLVULA DE DESCARGA COM REGISTRO PRÓPRIO, DN= 1 1/2´</t>
  </si>
  <si>
    <t xml:space="preserve"> 4.8 </t>
  </si>
  <si>
    <t xml:space="preserve"> 46.01.050 </t>
  </si>
  <si>
    <t xml:space="preserve">TUBO DE PVC RÍGIDO SOLDÁVEL MARROM, DN= 50 MM, (1 1/2´), INCLUSIVE CONEXÕES</t>
  </si>
  <si>
    <t xml:space="preserve"> 4.9 </t>
  </si>
  <si>
    <t xml:space="preserve"> 46.01.020 </t>
  </si>
  <si>
    <t xml:space="preserve">TUBO DE PVC RÍGIDO SOLDÁVEL MARROM, DN= 25 MM, (3/4´), INCLUSIVE CONEXÕES</t>
  </si>
  <si>
    <t xml:space="preserve"> 4.10 </t>
  </si>
  <si>
    <t xml:space="preserve"> 08.16.094 </t>
  </si>
  <si>
    <t xml:space="preserve">BR-06 CHUVEIRO ACESSIVEL</t>
  </si>
  <si>
    <t xml:space="preserve">CJ</t>
  </si>
  <si>
    <t xml:space="preserve">4.11</t>
  </si>
  <si>
    <t xml:space="preserve"> 08.16.091 </t>
  </si>
  <si>
    <t xml:space="preserve">BR-03  CONJUNTO LAVATORIO E BACIA ACESSIVEIS</t>
  </si>
  <si>
    <t xml:space="preserve">4.12</t>
  </si>
  <si>
    <t xml:space="preserve"> 08.80.032 </t>
  </si>
  <si>
    <t xml:space="preserve">TORNEIRA PARA LAVATORIO DE LOUCA BRANCA OU BANCADA</t>
  </si>
  <si>
    <t xml:space="preserve">4.13</t>
  </si>
  <si>
    <t xml:space="preserve"> 10.26.35 </t>
  </si>
  <si>
    <t xml:space="preserve">SUDECAP</t>
  </si>
  <si>
    <t xml:space="preserve">RALO GRELHA CROMADA 10X10CM CROMADO MOLDENOX /EQUIVALENTE</t>
  </si>
  <si>
    <t xml:space="preserve">4.14</t>
  </si>
  <si>
    <t xml:space="preserve"> 46.02.050 </t>
  </si>
  <si>
    <t xml:space="preserve">TUBO DE PVC RÍGIDO BRANCO PXB COM VIROLA E ANEL DE BORRACHA, LINHA ESGOTO SÉRIE NORMAL, DN= 50 MM, INCLUSIVE CONEXÕES</t>
  </si>
  <si>
    <t xml:space="preserve"> 5 </t>
  </si>
  <si>
    <t xml:space="preserve">SERVIÇOS INTERNOS</t>
  </si>
  <si>
    <t xml:space="preserve"> 5.1 </t>
  </si>
  <si>
    <t xml:space="preserve"> 13.50.002 </t>
  </si>
  <si>
    <t xml:space="preserve">DEMOLIÇAO PISO GRANILITE, LADRILHO HIDRAULICO, CERAMICO, CACOS, INCLUSIV BASE</t>
  </si>
  <si>
    <t xml:space="preserve"> 5.2 </t>
  </si>
  <si>
    <t xml:space="preserve"> 12.50.002 </t>
  </si>
  <si>
    <t xml:space="preserve">DEMOLIÇÃO DE REVEST DE AZULEJOS, PASTILHAS E LADRILHOS INCL ARG ASSENTAMENTO</t>
  </si>
  <si>
    <t xml:space="preserve"> 5.3 </t>
  </si>
  <si>
    <t xml:space="preserve"> 5.4 </t>
  </si>
  <si>
    <t xml:space="preserve">CONCRETO USINADO, FCK = 20 MPA</t>
  </si>
  <si>
    <t xml:space="preserve"> 5.5 </t>
  </si>
  <si>
    <t xml:space="preserve"> 5.6 </t>
  </si>
  <si>
    <t xml:space="preserve"> 87251 </t>
  </si>
  <si>
    <t xml:space="preserve">REVESTIMENTO CERÂMICO PARA PISO COM PLACAS TIPO ESMALTADA EXTRA DE DIMENSÕES 45X45 CM APLICADA EM AMBIENTES DE ÁREA MAIOR QUE 10 M2. AF_06/2014</t>
  </si>
  <si>
    <t xml:space="preserve"> 5.7 </t>
  </si>
  <si>
    <t xml:space="preserve"> 88649 </t>
  </si>
  <si>
    <t xml:space="preserve">RODAPÉ CERÂMICO DE 7CM DE ALTURA COM PLACAS TIPO ESMALTADA EXTRA DE DIMENSÕES 45X45CM. AF_06/2014</t>
  </si>
  <si>
    <t xml:space="preserve"> 5.8 </t>
  </si>
  <si>
    <t xml:space="preserve"> 87271 </t>
  </si>
  <si>
    <t xml:space="preserve">REVESTIMENTO CERÂMICO PARA PAREDES INTERNAS COM PLACAS TIPO ESMALTADA EXTRA DE DIMENSÕES 25X35 CM APLICADAS EM AMBIENTES DE ÁREA MAIOR QUE 5 M² A MEIA ALTURA DAS PAREDES. AF_06/2014</t>
  </si>
  <si>
    <t xml:space="preserve"> 5.9 </t>
  </si>
  <si>
    <t xml:space="preserve"> 93145 </t>
  </si>
  <si>
    <t xml:space="preserve">PONTO DE ILUMINAÇÃO E TOMADA, RESIDENCIAL, INCLUINDO INTERRUPTOR SIMPLES E TOMADA 10A/250V, CAIXA ELÉTRICA, ELETRODUTO, CABO, RASGO, QUEBRA E CHUMBAMENTO (EXCLUINDO LUMINÁRIA E LÂMPADA). AF_01/2016</t>
  </si>
  <si>
    <t xml:space="preserve"> 5.10 </t>
  </si>
  <si>
    <t xml:space="preserve"> 93141 </t>
  </si>
  <si>
    <t xml:space="preserve">PONTO DE TOMADA RESIDENCIAL INCLUINDO TOMADA 10A/250V, CAIXA ELÉTRICA, ELETRODUTO, CABO, RASGO, QUEBRA E CHUMBAMENTO. AF_01/2016</t>
  </si>
  <si>
    <t xml:space="preserve"> 5.11 </t>
  </si>
  <si>
    <t xml:space="preserve"> 5.12 </t>
  </si>
  <si>
    <t xml:space="preserve"> 05.60.005 </t>
  </si>
  <si>
    <t xml:space="preserve">RETIRADA DE BATENTES DE ESQUADRIAS DE MADEIRA</t>
  </si>
  <si>
    <t xml:space="preserve"> 5.13 </t>
  </si>
  <si>
    <t xml:space="preserve"> 06.60.005 </t>
  </si>
  <si>
    <t xml:space="preserve">RETIRADA DE BATENTES METÁLICO</t>
  </si>
  <si>
    <t xml:space="preserve"> 5.14 </t>
  </si>
  <si>
    <t xml:space="preserve"> 03.02.040 </t>
  </si>
  <si>
    <t xml:space="preserve">DEMOLIÇÃO MANUAL DE ALVENARIA DE ELEVAÇÃO OU ELEMENTO VAZADO, INCLUINDO REVESTIMENTO</t>
  </si>
  <si>
    <t xml:space="preserve"> 5.15 </t>
  </si>
  <si>
    <t xml:space="preserve"> 14.04.220 </t>
  </si>
  <si>
    <t xml:space="preserve">ALVENARIA DE BLOCO CERÂMICO DE VEDAÇÃO, USO REVESTIDO, DE 19 CM</t>
  </si>
  <si>
    <t xml:space="preserve"> 5.16 </t>
  </si>
  <si>
    <t xml:space="preserve"> 5.17 </t>
  </si>
  <si>
    <t xml:space="preserve"> 5.18 </t>
  </si>
  <si>
    <t xml:space="preserve"> 23.13.052 </t>
  </si>
  <si>
    <t xml:space="preserve">PORTA LISA DE MADEIRA, INTERNA, RESISTENTE A UMIDADE "PIM RU", PARA ACABAMENTO EM PINTURA, TIPO ACESSÍVEL, PADRÃO DIMENSIONAL MÉDIO/PESADO, COM FERRAGENS, COMPLETO - 90 X 210 CM</t>
  </si>
  <si>
    <t xml:space="preserve"> 5.19 </t>
  </si>
  <si>
    <t xml:space="preserve"> 24.02.070 </t>
  </si>
  <si>
    <t xml:space="preserve">PORTA DE FERRO DE ABRIR TIPO VENEZIANA, LINHA COMERCIAL(0,90X2,10)</t>
  </si>
  <si>
    <t xml:space="preserve">5.20</t>
  </si>
  <si>
    <t xml:space="preserve"> 23.11.050 </t>
  </si>
  <si>
    <t xml:space="preserve">PORTA LISA PARA ACABAMENTO EM VERNIZ, COM BATENTE DE MADEIRA - 90 X 210 CM</t>
  </si>
  <si>
    <t xml:space="preserve">5.21</t>
  </si>
  <si>
    <t xml:space="preserve">PORTA DE FERRO DE ABRIR TIPO VENEZIANA, LINHA COMERCIAL</t>
  </si>
  <si>
    <t xml:space="preserve">5.22</t>
  </si>
  <si>
    <t xml:space="preserve"> 23.11.040 </t>
  </si>
  <si>
    <t xml:space="preserve">PORTA LISA PARA ACABAMENTO EM VERNIZ, COM BATENTE DE MADEIRA - 80 X 210 CM</t>
  </si>
  <si>
    <t xml:space="preserve">5.23</t>
  </si>
  <si>
    <t xml:space="preserve"> 04.09.040 </t>
  </si>
  <si>
    <t xml:space="preserve">RETIRADA DE FOLHA DE ESQUADRIA METÁLICA</t>
  </si>
  <si>
    <t xml:space="preserve">5.24</t>
  </si>
  <si>
    <t xml:space="preserve"> 24.02.010 </t>
  </si>
  <si>
    <t xml:space="preserve">PORTA EM FERRO DE ABRIR, PARA RECEBER VIDRO, SOB MEDIDA</t>
  </si>
  <si>
    <t xml:space="preserve">5.25</t>
  </si>
  <si>
    <t xml:space="preserve"> 28.20.850 </t>
  </si>
  <si>
    <t xml:space="preserve">BARRA ANTIPÂNICO PARA PORTA DUPLA COM TRAVAMENTOS HORIZONTAL E VERTICAL COMPLETA, COM MAÇANETA TIPO ALAVANCA E CHAVE, PARA VÃOS DE 1,70 A 2,60 M</t>
  </si>
  <si>
    <t xml:space="preserve"> 6 </t>
  </si>
  <si>
    <t xml:space="preserve">COBERTURA</t>
  </si>
  <si>
    <t xml:space="preserve"> 6.1 </t>
  </si>
  <si>
    <t xml:space="preserve"> 068001 </t>
  </si>
  <si>
    <t xml:space="preserve">REVISÃO GERAL DE TELHADOS DE BARRO, INCLUSIVE TOMADA DE GOTEIRA</t>
  </si>
  <si>
    <t xml:space="preserve"> 6.2 </t>
  </si>
  <si>
    <t xml:space="preserve"> 15.20.020 </t>
  </si>
  <si>
    <t xml:space="preserve">FORNECIMENTO DE PEÇAS DIVERSAS PARA ESTRUTURA EM MADEIRA</t>
  </si>
  <si>
    <t xml:space="preserve"> 6.3 </t>
  </si>
  <si>
    <t xml:space="preserve"> 72236 </t>
  </si>
  <si>
    <t xml:space="preserve">RETIRADA DE FORRO DE MADEIRA EM TABUAS</t>
  </si>
  <si>
    <t xml:space="preserve"> 6.4 </t>
  </si>
  <si>
    <t xml:space="preserve"> 22.03.070 </t>
  </si>
  <si>
    <t xml:space="preserve">FORRO EM LÂMINA DE PVC</t>
  </si>
  <si>
    <t xml:space="preserve"> 6.5 </t>
  </si>
  <si>
    <t xml:space="preserve"> 16.33.052 </t>
  </si>
  <si>
    <t xml:space="preserve">CALHA, RUFO, AFINS EM CHAPA GALVANIZADA Nº 24 - CORTE 0,50 M</t>
  </si>
  <si>
    <t xml:space="preserve"> 6.6 </t>
  </si>
  <si>
    <t xml:space="preserve"> 6.7 </t>
  </si>
  <si>
    <t xml:space="preserve"> 6.8 </t>
  </si>
  <si>
    <t xml:space="preserve"> 7 </t>
  </si>
  <si>
    <t xml:space="preserve">BANCADA E REVESTIMENTO DE GRANITO</t>
  </si>
  <si>
    <t xml:space="preserve"> 7.2 </t>
  </si>
  <si>
    <t xml:space="preserve"> 05.05.040 </t>
  </si>
  <si>
    <t xml:space="preserve">BS-05 BANCADA PARA COZINHA - GRANITO POLIDO 20MM</t>
  </si>
  <si>
    <t xml:space="preserve"> 7.3 </t>
  </si>
  <si>
    <t xml:space="preserve"> 05.82.010 </t>
  </si>
  <si>
    <t xml:space="preserve">TAMPO DE PIA EM GRANITO E=2CM</t>
  </si>
  <si>
    <t xml:space="preserve"> 7.4 </t>
  </si>
  <si>
    <t xml:space="preserve"> 44.06.400 </t>
  </si>
  <si>
    <t xml:space="preserve">CUBA EM AÇO INOXIDÁVEL SIMPLES DE 500X400X300MM</t>
  </si>
  <si>
    <t xml:space="preserve"> 7.5 </t>
  </si>
  <si>
    <t xml:space="preserve"> 44.03.315 </t>
  </si>
  <si>
    <t xml:space="preserve">TORNEIRA DE MESA COM BICA MÓVEL E ALAVANCA</t>
  </si>
  <si>
    <t xml:space="preserve"> 7.6 </t>
  </si>
  <si>
    <t xml:space="preserve"> 19.01.022 </t>
  </si>
  <si>
    <t xml:space="preserve">REVESTIMENTO EM GRANITO, ESPESSURA DE 2 CM, ACABAMENTO POLIDO</t>
  </si>
  <si>
    <t xml:space="preserve"> 8 </t>
  </si>
  <si>
    <t xml:space="preserve">ELÉTRICA</t>
  </si>
  <si>
    <t xml:space="preserve"> 8.1 </t>
  </si>
  <si>
    <t xml:space="preserve"> 41.13.050 </t>
  </si>
  <si>
    <t xml:space="preserve">LUMINÁRIA BLINDADA DE SOBREPOR OU PENDENTE EM CALHA FECHADA, PARA 2 LÂMPADAS FLUORESCENTES DE 32 W/36 W/40 W</t>
  </si>
  <si>
    <t xml:space="preserve"> 8.2 </t>
  </si>
  <si>
    <t xml:space="preserve"> 1201001104 </t>
  </si>
  <si>
    <t xml:space="preserve">AGESUL</t>
  </si>
  <si>
    <t xml:space="preserve">LUMINARIA TUBULAR LED, REF. CALHA SLIN (2X18W), 3.250LM, 120CM LINEAR, DA RCA OU SIMILAR - FORNECIMENTO E INSTALACAO</t>
  </si>
  <si>
    <t xml:space="preserve"> 8.3 </t>
  </si>
  <si>
    <t xml:space="preserve"> 41.02.551 </t>
  </si>
  <si>
    <t xml:space="preserve">LÂMPADA LED TUBULAR T8 COM BASE G13, DE 1850 ATÉ 2000 IM - 18 A 20W</t>
  </si>
  <si>
    <t xml:space="preserve"> 8.4 </t>
  </si>
  <si>
    <t xml:space="preserve"> 97610 </t>
  </si>
  <si>
    <t xml:space="preserve">LÂMPADA COMPACTA DE LED 10 W, BASE E27 - FORNECIMENTO E INSTALAÇÃO. AF_02/2020</t>
  </si>
  <si>
    <t xml:space="preserve"> 8.5 </t>
  </si>
  <si>
    <t xml:space="preserve"> 41.20.080 </t>
  </si>
  <si>
    <t xml:space="preserve">PLAFON PLÁSTICO E/OU PVC PARA ACABAMENTO DE PONTO DE LUZ, COM SOQUETE E-27 PARA LÂMPADA FLUORESCENTE COMPACTA</t>
  </si>
  <si>
    <t xml:space="preserve"> 8.6 </t>
  </si>
  <si>
    <t xml:space="preserve"> 39.02.010 </t>
  </si>
  <si>
    <t xml:space="preserve">CABO DE COBRE DE 1,5 MM², ISOLAMENTO 750 V - ISOLAÇÃO EM PVC 70°C</t>
  </si>
  <si>
    <t xml:space="preserve"> 8.7 </t>
  </si>
  <si>
    <t xml:space="preserve"> 39.02.016 </t>
  </si>
  <si>
    <t xml:space="preserve">CABO DE COBRE DE 2,5 MM², ISOLAMENTO 750 V - ISOLAÇÃO EM PVC 70°C</t>
  </si>
  <si>
    <t xml:space="preserve"> 8.8 </t>
  </si>
  <si>
    <t xml:space="preserve"> 39.02.040 </t>
  </si>
  <si>
    <t xml:space="preserve">CABO DE COBRE DE 10 MM², ISOLAMENTO 750 V - ISOLAÇÃO EM PVC 70°C</t>
  </si>
  <si>
    <t xml:space="preserve"> 8.9 </t>
  </si>
  <si>
    <t xml:space="preserve"> 39.02.020 </t>
  </si>
  <si>
    <t xml:space="preserve">CABO DE COBRE DE 4 MM², ISOLAMENTO 750 V - ISOLAÇÃO EM PVC 70°C</t>
  </si>
  <si>
    <t xml:space="preserve"> 8.10 </t>
  </si>
  <si>
    <t xml:space="preserve"> 39.02.030 </t>
  </si>
  <si>
    <t xml:space="preserve">CABO DE COBRE DE 6 MM², ISOLAMENTO 750 V - ISOLAÇÃO EM PVC 70°C</t>
  </si>
  <si>
    <t xml:space="preserve">8.11</t>
  </si>
  <si>
    <t xml:space="preserve"> 01.17.121 </t>
  </si>
  <si>
    <t xml:space="preserve">PROJETO EXECUTIVO DE INSTALAÇÕES ELÉTRICAS EM FORMATO A0</t>
  </si>
  <si>
    <t xml:space="preserve">8.12</t>
  </si>
  <si>
    <t xml:space="preserve"> 090157 </t>
  </si>
  <si>
    <t xml:space="preserve">ENTRADA AÉREA DE ENERGIA E TELEFONE - 31 À 39KVA</t>
  </si>
  <si>
    <t xml:space="preserve"> 9 </t>
  </si>
  <si>
    <t xml:space="preserve">VIGAS/PILARES/FUNDAÇÃO</t>
  </si>
  <si>
    <t xml:space="preserve"> 9.1 </t>
  </si>
  <si>
    <t xml:space="preserve"> 11.03.140 </t>
  </si>
  <si>
    <t xml:space="preserve">CONCRETO PREPARADO NO LOCAL, FCK = 30 MPA (PILARES)</t>
  </si>
  <si>
    <t xml:space="preserve"> 9.2 </t>
  </si>
  <si>
    <t xml:space="preserve">CONCRETO PREPARADO NO LOCAL, FCK = 30 MPA (VIGAS)</t>
  </si>
  <si>
    <t xml:space="preserve">9.3</t>
  </si>
  <si>
    <t xml:space="preserve"> 11.16.060 </t>
  </si>
  <si>
    <t xml:space="preserve">LANÇAMENTO E ADENSAMENTO DE CONCRETO OU MASSA EM ESTRUTURA</t>
  </si>
  <si>
    <t xml:space="preserve">9.4</t>
  </si>
  <si>
    <t xml:space="preserve">9.5</t>
  </si>
  <si>
    <t xml:space="preserve">9.6</t>
  </si>
  <si>
    <t xml:space="preserve"> 17.01.020 </t>
  </si>
  <si>
    <t xml:space="preserve">ARGAMASSA DE REGULARIZAÇÃO E/OU PROTEÇÃO</t>
  </si>
  <si>
    <t xml:space="preserve">9.7</t>
  </si>
  <si>
    <t xml:space="preserve"> 10.01.040 </t>
  </si>
  <si>
    <t xml:space="preserve">ARMADURA EM BARRA DE AÇO CA-50 (A OU B) FYK = 500 MPA(VIGAS+PILARES)</t>
  </si>
  <si>
    <t xml:space="preserve">9.8</t>
  </si>
  <si>
    <t xml:space="preserve">ALVENARIA DE BLOCO CERÂMICO DE VEDAÇÃO, USO REVESTIDO, DE 14 CM (RAMPA FUNDO)</t>
  </si>
  <si>
    <t xml:space="preserve">9.9</t>
  </si>
  <si>
    <t xml:space="preserve">9.10</t>
  </si>
  <si>
    <t xml:space="preserve"> 17.02.020 </t>
  </si>
  <si>
    <t xml:space="preserve">CHAPISCO</t>
  </si>
  <si>
    <t xml:space="preserve">9.11</t>
  </si>
  <si>
    <t xml:space="preserve">9.12</t>
  </si>
  <si>
    <t xml:space="preserve">9.13</t>
  </si>
  <si>
    <t xml:space="preserve">PINTURA</t>
  </si>
  <si>
    <t xml:space="preserve">10.1</t>
  </si>
  <si>
    <t xml:space="preserve"> 88487 </t>
  </si>
  <si>
    <t xml:space="preserve">APLICAÇÃO MANUAL DE PINTURA COM TINTA LÁTEX PVA EM PAREDES, DUAS DEMÃOS. AF_06/2014 (INTERNA)</t>
  </si>
  <si>
    <t xml:space="preserve">10.2</t>
  </si>
  <si>
    <t xml:space="preserve">APLICAÇÃO MANUAL DE PINTURA COM TINTA LÁTEX PVA EM PAREDES, DUAS DEMÃOS. AF_06/2014 (BARRADO INTERNO)</t>
  </si>
  <si>
    <t xml:space="preserve">10.3</t>
  </si>
  <si>
    <t xml:space="preserve"> 180137 </t>
  </si>
  <si>
    <t xml:space="preserve">SBC</t>
  </si>
  <si>
    <t xml:space="preserve">REPINTURA EXTERNA 3 DEMAOS PVA SUVINIL COM CORRECAO MASSA</t>
  </si>
  <si>
    <t xml:space="preserve">10.4</t>
  </si>
  <si>
    <t xml:space="preserve">10.5</t>
  </si>
  <si>
    <t xml:space="preserve">ESMALTE SINTÉTICO - REPINTURA DE ESQUADRIAS METÁLICAS</t>
  </si>
  <si>
    <t xml:space="preserve">10.6</t>
  </si>
  <si>
    <t xml:space="preserve"> 33.05.330 </t>
  </si>
  <si>
    <t xml:space="preserve">VERNIZ EM SUPERFÍCIE DE MADEIRA (2 DEMÃOS)</t>
  </si>
  <si>
    <t xml:space="preserve">m²</t>
  </si>
  <si>
    <t xml:space="preserve">ALAMBRADO</t>
  </si>
  <si>
    <t xml:space="preserve">11.1</t>
  </si>
  <si>
    <t xml:space="preserve"> 34.20.080 </t>
  </si>
  <si>
    <t xml:space="preserve">TELA DE AÇO GALVANIZADO FIO Nº 10 BWG, MALHA DE 2´, TIPO ALAMBRADO DE SEGURANÇA</t>
  </si>
  <si>
    <t xml:space="preserve">11.2</t>
  </si>
  <si>
    <t xml:space="preserve"> C.07.000.027504 </t>
  </si>
  <si>
    <t xml:space="preserve">MOURÃO DE CONCRETO 10X10X300CM, CURVO COM 8 FUROS</t>
  </si>
  <si>
    <t xml:space="preserve">11.3</t>
  </si>
  <si>
    <t xml:space="preserve">11.4</t>
  </si>
  <si>
    <t xml:space="preserve">11.5</t>
  </si>
  <si>
    <t xml:space="preserve"> 09.01.020 </t>
  </si>
  <si>
    <t xml:space="preserve">FORMA EM MADEIRA COMUM PARA FUNDAÇÃO</t>
  </si>
  <si>
    <t xml:space="preserve">11.6</t>
  </si>
  <si>
    <t xml:space="preserve"> 34.05.050 </t>
  </si>
  <si>
    <t xml:space="preserve">CERCA EM TELA DE AÇO GALVANIZADO DE 2´, MONTANTES EM MOURÕES DE CONCRETO COM PONTA INCLINADA E ARAME FARPADO</t>
  </si>
  <si>
    <t xml:space="preserve">MURO</t>
  </si>
  <si>
    <t xml:space="preserve">12.1</t>
  </si>
  <si>
    <t xml:space="preserve">12.2</t>
  </si>
  <si>
    <t xml:space="preserve">12.3</t>
  </si>
  <si>
    <t xml:space="preserve">12.4</t>
  </si>
  <si>
    <t xml:space="preserve"> 06.02.020 </t>
  </si>
  <si>
    <t xml:space="preserve">ESCAVAÇÃO MANUAL EM SOLO DE 1ª E 2ª CATEGORIA EM VALA OU CAVA ATÉ 1,5 M</t>
  </si>
  <si>
    <t xml:space="preserve">12.5</t>
  </si>
  <si>
    <t xml:space="preserve">12.6</t>
  </si>
  <si>
    <t xml:space="preserve"> 93205 </t>
  </si>
  <si>
    <t xml:space="preserve">CINTA DE AMARRAÇÃO DE ALVENARIA MOLDADA IN LOCO COM UTILIZAÇÃO DE BLOCOS CANALETA. AF_03/2016</t>
  </si>
  <si>
    <t xml:space="preserve">12.7</t>
  </si>
  <si>
    <t xml:space="preserve">12.8</t>
  </si>
  <si>
    <t xml:space="preserve">CONCRETO PREPARADO NO LOCAL, FCK = 30 MPA</t>
  </si>
  <si>
    <t xml:space="preserve">12.9</t>
  </si>
  <si>
    <t xml:space="preserve"> 11.16.040 </t>
  </si>
  <si>
    <t xml:space="preserve">LANÇAMENTO E ADENSAMENTO DE CONCRETO OU MASSA EM FUNDAÇÃO</t>
  </si>
  <si>
    <t xml:space="preserve">12.10</t>
  </si>
  <si>
    <t xml:space="preserve"> 11.18.060 </t>
  </si>
  <si>
    <t xml:space="preserve">LONA PLÁSTICA</t>
  </si>
  <si>
    <t xml:space="preserve">12.11</t>
  </si>
  <si>
    <t xml:space="preserve">12.12</t>
  </si>
  <si>
    <t xml:space="preserve"> 09.01.030 </t>
  </si>
  <si>
    <t xml:space="preserve">FORMA EM MADEIRA COMUM PARA ESTRUTURA</t>
  </si>
  <si>
    <t xml:space="preserve">12.13</t>
  </si>
  <si>
    <t xml:space="preserve"> 98561 </t>
  </si>
  <si>
    <t xml:space="preserve">IMPERMEABILIZAÇÃO DE PAREDES COM ARGAMASSA DE CIMENTO E AREIA, COM ADITIVO IMPERMEABILIZANTE, E = 2CM. AF_06/2018</t>
  </si>
  <si>
    <t xml:space="preserve">12.14</t>
  </si>
  <si>
    <t xml:space="preserve">ARMADURA EM BARRA DE AÇO CA-50 (A OU B) FYK = 500 MPA</t>
  </si>
  <si>
    <t xml:space="preserve">B</t>
  </si>
  <si>
    <t xml:space="preserve">AVCB</t>
  </si>
  <si>
    <t xml:space="preserve">ACESSIBILIDADE</t>
  </si>
  <si>
    <t xml:space="preserve">1.1</t>
  </si>
  <si>
    <t xml:space="preserve"> 06.03.100 </t>
  </si>
  <si>
    <t xml:space="preserve">CO-34 CORRIMÃO DUPLO AÇO GALVANIZADO COM PINTURA ESMALTE.</t>
  </si>
  <si>
    <t xml:space="preserve">1.2</t>
  </si>
  <si>
    <t xml:space="preserve"> 06.03.101 </t>
  </si>
  <si>
    <t xml:space="preserve">CO-35 CORRIMÃO DUPLO COM MONTANTE VERTICAL AÇO GALVANIZADO COM PINTURA ESMALTE</t>
  </si>
  <si>
    <t xml:space="preserve">1.3</t>
  </si>
  <si>
    <t xml:space="preserve"> 06.03.109 </t>
  </si>
  <si>
    <t xml:space="preserve">CO-43 GUARDA-CORPO COM GRADIL DE FECHAMENTO H=110CM  AÇO GALVANIZADO COM PINTURA ESMALTE</t>
  </si>
  <si>
    <t xml:space="preserve">1.4</t>
  </si>
  <si>
    <t xml:space="preserve"> 98397 </t>
  </si>
  <si>
    <t xml:space="preserve">PINTURA ANTICORROSIVA DE DUTO METÁLICO. AF_04/2018</t>
  </si>
  <si>
    <t xml:space="preserve">1.5</t>
  </si>
  <si>
    <t xml:space="preserve"> 72815 </t>
  </si>
  <si>
    <t xml:space="preserve">APLICACAO DE TINTA A BASE DE EPOXI SOBRE PISO</t>
  </si>
  <si>
    <t xml:space="preserve">2.1</t>
  </si>
  <si>
    <t xml:space="preserve"> 50.05.270 </t>
  </si>
  <si>
    <t xml:space="preserve">CENTRAL DE DETECÇÃO E ALARME DE INCÊNDIO COMPLETA, AUTONOMIA DE 1 HORA PARA 12 LAÇOS, 220 V/12 V</t>
  </si>
  <si>
    <t xml:space="preserve">2.2</t>
  </si>
  <si>
    <t xml:space="preserve"> 09.08.086 </t>
  </si>
  <si>
    <t xml:space="preserve">ACIONADOR DO ALARME DE INCENDIO</t>
  </si>
  <si>
    <t xml:space="preserve">2.3</t>
  </si>
  <si>
    <t xml:space="preserve"> 09.08.055 </t>
  </si>
  <si>
    <t xml:space="preserve">BOTOEIRA PARA ACIONAMENTO DA BOMBA DE INCENDIO</t>
  </si>
  <si>
    <t xml:space="preserve">2.4</t>
  </si>
  <si>
    <t xml:space="preserve"> 09.09.083 </t>
  </si>
  <si>
    <t xml:space="preserve">IL-83 ILUMINAÇÃO AUTONOMA DE EMERGÊNCIA - LED</t>
  </si>
  <si>
    <t xml:space="preserve">2.5</t>
  </si>
  <si>
    <t xml:space="preserve"> 09.05.087 </t>
  </si>
  <si>
    <t xml:space="preserve">QUADRO COMANDO PARA BOMBA DE INCENDIO TRIFASICO DE 5 HP</t>
  </si>
  <si>
    <t xml:space="preserve">2.6</t>
  </si>
  <si>
    <t xml:space="preserve"> 38.04.040 </t>
  </si>
  <si>
    <t xml:space="preserve">ELETRODUTO GALVANIZADO A QUENTE CONFORME NBR6323 - 3/4´ COM ACESSÓRIOS</t>
  </si>
  <si>
    <t xml:space="preserve">2.7</t>
  </si>
  <si>
    <t xml:space="preserve"> 39.03.160 </t>
  </si>
  <si>
    <t xml:space="preserve">CABO DE COBRE DE 1,5 MM², ISOLAMENTO 0,6/1 KV - ISOLAÇÃO EM PVC 70°C</t>
  </si>
  <si>
    <t xml:space="preserve">2.8</t>
  </si>
  <si>
    <t xml:space="preserve"> 50.05.230 </t>
  </si>
  <si>
    <t xml:space="preserve">SIRENE AUDIOVISUAL TIPO ENDEREÇÁVEL</t>
  </si>
  <si>
    <t xml:space="preserve">2.9</t>
  </si>
  <si>
    <t xml:space="preserve"> 10327 </t>
  </si>
  <si>
    <t xml:space="preserve">ORSE</t>
  </si>
  <si>
    <t xml:space="preserve">ABRAÇADEIRA EM AÇO INOX, TIPO "D", 3/4", FORNECIMENTO</t>
  </si>
  <si>
    <t xml:space="preserve">2.10</t>
  </si>
  <si>
    <t xml:space="preserve"> 060214 </t>
  </si>
  <si>
    <t xml:space="preserve">LUMINARIA AVISO/SAIDA 20W EMERGENCIA LED DUPLA FACE SLIM</t>
  </si>
  <si>
    <t xml:space="preserve">2.11</t>
  </si>
  <si>
    <t xml:space="preserve"> 160663 </t>
  </si>
  <si>
    <t xml:space="preserve">IOPES</t>
  </si>
  <si>
    <t xml:space="preserve">FORNECIMENTO E INSTALAÇÃO DE BATERIA SELADA 12V - 60 AH, PARA CENTRAIS DE ALARME / ILUMINAÇÃO DE EMERGÊNCIA</t>
  </si>
  <si>
    <t xml:space="preserve">2.12</t>
  </si>
  <si>
    <t xml:space="preserve"> 39.21.234 </t>
  </si>
  <si>
    <t xml:space="preserve">CABO DE COBRE FLEXÍVEL DE 3 X 10 MM², ISOLAMENTO 0,6/1 KV - ISOLAÇÃO HEPR 90°C</t>
  </si>
  <si>
    <t xml:space="preserve">2.13</t>
  </si>
  <si>
    <t xml:space="preserve"> 39.24.154 </t>
  </si>
  <si>
    <t xml:space="preserve">CABO DE COBRE FLEXÍVEL DE 3 X 6 MM², ISOLAMENTO 500 V - ISOLAÇÃO PP 70°C</t>
  </si>
  <si>
    <t xml:space="preserve">3.1</t>
  </si>
  <si>
    <t xml:space="preserve"> 08.08.069 </t>
  </si>
  <si>
    <t xml:space="preserve">AI-01 ABRIGO PARA BOMBA DE INCENDIO</t>
  </si>
  <si>
    <t xml:space="preserve">3.2</t>
  </si>
  <si>
    <t xml:space="preserve"> 055063 </t>
  </si>
  <si>
    <t xml:space="preserve">BOMBA INCENDIO 616 TJM 5,0CV 220/380V TRIFASICA DANCOR</t>
  </si>
  <si>
    <t xml:space="preserve">3.3</t>
  </si>
  <si>
    <t xml:space="preserve"> 50.01.320 </t>
  </si>
  <si>
    <t xml:space="preserve">ABRIGO DE HIDRANTE DE 1 1/2´ COMPLETO - INCLUSIVE MANGUEIRA DE 30 M (2 X 15 M)</t>
  </si>
  <si>
    <t xml:space="preserve">3.4</t>
  </si>
  <si>
    <t xml:space="preserve"> 46.07.070 </t>
  </si>
  <si>
    <t xml:space="preserve">TUBO GALVANIZADO DN= 2 1/2´, INCLUSIVE CONEXÕES</t>
  </si>
  <si>
    <t xml:space="preserve">3.5</t>
  </si>
  <si>
    <t xml:space="preserve"> 46.07.080 </t>
  </si>
  <si>
    <t xml:space="preserve">TUBO GALVANIZADO DN= 3´, INCLUSIVE CONEXÕES</t>
  </si>
  <si>
    <t xml:space="preserve">3.6</t>
  </si>
  <si>
    <t xml:space="preserve"> 08.08.012 </t>
  </si>
  <si>
    <t xml:space="preserve">REGISTRO DE RECALQUE NO PASSEIO (RR-01)</t>
  </si>
  <si>
    <t xml:space="preserve">3.7</t>
  </si>
  <si>
    <t xml:space="preserve"> 47.01.080 </t>
  </si>
  <si>
    <t xml:space="preserve">REGISTRO DE GAVETA EM LATÃO FUNDIDO SEM ACABAMENTO, DN= 3´</t>
  </si>
  <si>
    <t xml:space="preserve">3.8</t>
  </si>
  <si>
    <t xml:space="preserve"> 47.01.070 </t>
  </si>
  <si>
    <t xml:space="preserve">REGISTRO DE GAVETA EM LATÃO FUNDIDO SEM ACABAMENTO, DN= 2 1/2´</t>
  </si>
  <si>
    <t xml:space="preserve">3.9</t>
  </si>
  <si>
    <t xml:space="preserve"> 47.05.060 </t>
  </si>
  <si>
    <t xml:space="preserve">VÁLVULA DE RETENÇÃO HORIZONTAL EM BRONZE, DN= 2 1/2´</t>
  </si>
  <si>
    <t xml:space="preserve">3.10</t>
  </si>
  <si>
    <t xml:space="preserve"> 7787 </t>
  </si>
  <si>
    <t xml:space="preserve">FORNECIMENTO E ASSENTAMENTO DE NIPLE DUPLO DE FERRO GALVANIZADO DE   2 1/2"</t>
  </si>
  <si>
    <t xml:space="preserve">3.11</t>
  </si>
  <si>
    <t xml:space="preserve"> 9670 </t>
  </si>
  <si>
    <t xml:space="preserve">FORNECIMENTO E INSTALAÇÃO  DE PRESSOSTATO 0 A 10 KGF/CM2</t>
  </si>
  <si>
    <t xml:space="preserve">3.12</t>
  </si>
  <si>
    <t xml:space="preserve"> 7859 </t>
  </si>
  <si>
    <t xml:space="preserve">MANÔMETRO 0 A 10 KGF/CM2, D=100MM, CONEXÃO 1/2" BSP - FORNECIMENTO E INSTALAÇÃO</t>
  </si>
  <si>
    <t xml:space="preserve"> 6.51.22 </t>
  </si>
  <si>
    <t xml:space="preserve">RA-12 RESERVATORIO MET. INFERIOR 17M3 FORN/INST</t>
  </si>
  <si>
    <t xml:space="preserve">PARAGUAÇU PAULISTA,   DE  DE 2021</t>
  </si>
  <si>
    <t xml:space="preserve">Total sem BDI</t>
  </si>
  <si>
    <t xml:space="preserve">_______________________________________________________________
NOME DA EMPRESA (assinatura responsável)</t>
  </si>
  <si>
    <t xml:space="preserve">Total do BDI</t>
  </si>
  <si>
    <t xml:space="preserve">Total Geral</t>
  </si>
  <si>
    <t xml:space="preserve">CNPJ</t>
  </si>
  <si>
    <t xml:space="preserve">B.D.I.</t>
  </si>
  <si>
    <t xml:space="preserve">Encargos Sociais</t>
  </si>
  <si>
    <t xml:space="preserve">Desonerado:  0,00%</t>
  </si>
  <si>
    <t xml:space="preserve">FÍSICO FINANCEIRO (em %)</t>
  </si>
  <si>
    <t xml:space="preserve">PESO</t>
  </si>
  <si>
    <t xml:space="preserve">1º MÊS</t>
  </si>
  <si>
    <t xml:space="preserve">2º MÊS</t>
  </si>
  <si>
    <t xml:space="preserve">3º MÊS</t>
  </si>
  <si>
    <t xml:space="preserve">4º MÊS</t>
  </si>
  <si>
    <t xml:space="preserve">5º MÊS</t>
  </si>
  <si>
    <t xml:space="preserve">6º MÊS</t>
  </si>
  <si>
    <t xml:space="preserve">VALOR (R$)</t>
  </si>
  <si>
    <t xml:space="preserve">ÍNDICE</t>
  </si>
  <si>
    <t xml:space="preserve">(%)</t>
  </si>
  <si>
    <t xml:space="preserve">VALOR</t>
  </si>
  <si>
    <t xml:space="preserve">A.1</t>
  </si>
  <si>
    <t xml:space="preserve">A.2</t>
  </si>
  <si>
    <t xml:space="preserve">A.3</t>
  </si>
  <si>
    <t xml:space="preserve">A.4</t>
  </si>
  <si>
    <t xml:space="preserve">A.5</t>
  </si>
  <si>
    <t xml:space="preserve">A.6</t>
  </si>
  <si>
    <t xml:space="preserve">A.7</t>
  </si>
  <si>
    <t xml:space="preserve">A.8</t>
  </si>
  <si>
    <t xml:space="preserve">A.9</t>
  </si>
  <si>
    <t xml:space="preserve">A.10</t>
  </si>
  <si>
    <t xml:space="preserve">A.11</t>
  </si>
  <si>
    <t xml:space="preserve">A.12</t>
  </si>
  <si>
    <t xml:space="preserve">B.1 </t>
  </si>
  <si>
    <t xml:space="preserve">B.2</t>
  </si>
  <si>
    <t xml:space="preserve">B.3</t>
  </si>
  <si>
    <t xml:space="preserve"> </t>
  </si>
  <si>
    <t xml:space="preserve">TOTALSEM BDI</t>
  </si>
  <si>
    <t xml:space="preserve">TOTAL DO BDI</t>
  </si>
  <si>
    <t xml:space="preserve">TOTAL COM BDI</t>
  </si>
  <si>
    <t xml:space="preserve">FINANCEIRO NO MÊS (em R$)</t>
  </si>
  <si>
    <t xml:space="preserve">APLICAÇÃO DOS RECURSOS</t>
  </si>
  <si>
    <t xml:space="preserve">RECURSOS PRÓPRIOS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</si>
</sst>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@"/>
    <numFmt numFmtId="166" formatCode="0.00%"/>
    <numFmt numFmtId="167" formatCode="#,##0.00"/>
    <numFmt numFmtId="168" formatCode="[$R$-416]\ #,##0.00;[RED]\-[$R$-416]\ #,##0.00"/>
    <numFmt numFmtId="169" formatCode="#,##0.00\ %"/>
    <numFmt numFmtId="170" formatCode="General"/>
    <numFmt numFmtId="171" formatCode="* #,##0.00\ ;* \(#,##0.00\);* \-#\ ;@\ "/>
    <numFmt numFmtId="172" formatCode="&quot; R$ &quot;* #,##0.00\ ;&quot;-R$ &quot;* #,##0.00\ ;&quot; R$ &quot;* \-#\ ;@\ "/>
    <numFmt numFmtId="173" formatCode="&quot;R$ &quot;#,##0.00"/>
  </numFmts>
  <fonts count="1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44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sz val="11"/>
      <name val="Arial"/>
      <family val="1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color rgb="FF000000"/>
      <name val="Arial"/>
      <family val="1"/>
      <charset val="1"/>
    </font>
    <font>
      <sz val="12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2"/>
      <name val="Arial"/>
      <family val="1"/>
      <charset val="1"/>
    </font>
    <font>
      <sz val="8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D8ECF6"/>
        <bgColor rgb="FFDDDDDD"/>
      </patternFill>
    </fill>
    <fill>
      <patternFill patternType="solid">
        <fgColor rgb="FFDDDDDD"/>
        <bgColor rgb="FFD8ECF6"/>
      </patternFill>
    </fill>
    <fill>
      <patternFill patternType="solid">
        <fgColor rgb="FFCCCCCC"/>
        <bgColor rgb="FFDDDDDD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/>
      <top style="hair">
        <color rgb="FFCCCCCC"/>
      </top>
      <bottom style="hair">
        <color rgb="FFCCCCCC"/>
      </bottom>
      <diagonal/>
    </border>
    <border diagonalUp="false" diagonalDown="false">
      <left style="hair"/>
      <right style="hair"/>
      <top style="hair">
        <color rgb="FFCCCCCC"/>
      </top>
      <bottom style="hair">
        <color rgb="FFCCCCC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6" fillId="3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2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4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4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8" fillId="4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8" fillId="4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4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4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9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9" fillId="3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9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9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0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2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2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2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2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2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2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2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3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1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4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2" fontId="0" fillId="0" borderId="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2" fontId="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6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2" fontId="0" fillId="6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0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0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6" fillId="5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5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6" fillId="5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6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6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6" fillId="5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2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3" fontId="11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1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246"/>
  <sheetViews>
    <sheetView showFormulas="false" showGridLines="true" showRowColHeaders="true" showZeros="true" rightToLeft="false" tabSelected="true" showOutlineSymbols="false" defaultGridColor="true" view="normal" topLeftCell="A193" colorId="64" zoomScale="105" zoomScaleNormal="105" zoomScalePageLayoutView="100" workbookViewId="0">
      <selection pane="topLeft" activeCell="D209" activeCellId="0" sqref="D209"/>
    </sheetView>
  </sheetViews>
  <sheetFormatPr defaultRowHeight="12.8" zeroHeight="false" outlineLevelRow="0" outlineLevelCol="0"/>
  <cols>
    <col collapsed="false" customWidth="true" hidden="false" outlineLevel="0" max="1" min="1" style="0" width="12.56"/>
    <col collapsed="false" customWidth="true" hidden="false" outlineLevel="0" max="2" min="2" style="0" width="19.44"/>
    <col collapsed="false" customWidth="true" hidden="false" outlineLevel="0" max="3" min="3" style="0" width="10.66"/>
    <col collapsed="false" customWidth="true" hidden="false" outlineLevel="0" max="4" min="4" style="0" width="91.39"/>
    <col collapsed="false" customWidth="true" hidden="false" outlineLevel="0" max="5" min="5" style="0" width="11.07"/>
    <col collapsed="false" customWidth="true" hidden="false" outlineLevel="0" max="6" min="6" style="0" width="13.23"/>
    <col collapsed="false" customWidth="true" hidden="false" outlineLevel="0" max="7" min="7" style="0" width="15.93"/>
    <col collapsed="false" customWidth="true" hidden="false" outlineLevel="0" max="8" min="8" style="0" width="15.8"/>
    <col collapsed="false" customWidth="true" hidden="false" outlineLevel="0" max="9" min="9" style="0" width="8.37"/>
    <col collapsed="false" customWidth="true" hidden="false" outlineLevel="0" max="10" min="10" style="0" width="20.38"/>
    <col collapsed="false" customWidth="true" hidden="false" outlineLevel="0" max="1025" min="11" style="0" width="8.37"/>
  </cols>
  <sheetData>
    <row r="1" customFormat="false" ht="135.0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15" hidden="false" customHeight="false" outlineLevel="0" collapsed="false">
      <c r="A2" s="2" t="s">
        <v>1</v>
      </c>
      <c r="B2" s="2"/>
      <c r="C2" s="2"/>
      <c r="D2" s="2"/>
      <c r="E2" s="2"/>
      <c r="F2" s="2"/>
      <c r="G2" s="2"/>
      <c r="H2" s="2"/>
    </row>
    <row r="3" customFormat="false" ht="15" hidden="false" customHeight="true" outlineLevel="0" collapsed="false">
      <c r="A3" s="3" t="s">
        <v>2</v>
      </c>
      <c r="B3" s="3"/>
      <c r="C3" s="3"/>
      <c r="D3" s="3"/>
      <c r="E3" s="3"/>
      <c r="F3" s="4" t="s">
        <v>3</v>
      </c>
      <c r="G3" s="5" t="n">
        <v>0</v>
      </c>
      <c r="H3" s="6"/>
    </row>
    <row r="4" customFormat="false" ht="15" hidden="false" customHeight="false" outlineLevel="0" collapsed="false">
      <c r="A4" s="7" t="s">
        <v>4</v>
      </c>
      <c r="B4" s="7"/>
      <c r="C4" s="7"/>
      <c r="D4" s="7"/>
      <c r="E4" s="7"/>
      <c r="F4" s="7"/>
      <c r="G4" s="7"/>
      <c r="H4" s="7"/>
    </row>
    <row r="5" customFormat="false" ht="15" hidden="false" customHeight="false" outlineLevel="0" collapsed="false">
      <c r="A5" s="7" t="s">
        <v>5</v>
      </c>
      <c r="B5" s="7"/>
      <c r="C5" s="7"/>
      <c r="D5" s="7"/>
      <c r="E5" s="7"/>
      <c r="F5" s="7"/>
      <c r="G5" s="7"/>
      <c r="H5" s="7"/>
    </row>
    <row r="6" customFormat="false" ht="15" hidden="false" customHeight="false" outlineLevel="0" collapsed="false">
      <c r="A6" s="8" t="s">
        <v>6</v>
      </c>
      <c r="B6" s="8"/>
      <c r="C6" s="8"/>
      <c r="D6" s="8"/>
      <c r="E6" s="8"/>
      <c r="F6" s="8"/>
      <c r="G6" s="8"/>
      <c r="H6" s="8"/>
    </row>
    <row r="7" customFormat="false" ht="15" hidden="false" customHeight="false" outlineLevel="0" collapsed="false">
      <c r="A7" s="9" t="s">
        <v>7</v>
      </c>
      <c r="B7" s="9" t="s">
        <v>8</v>
      </c>
      <c r="C7" s="9" t="s">
        <v>9</v>
      </c>
      <c r="D7" s="9" t="s">
        <v>10</v>
      </c>
      <c r="E7" s="9" t="s">
        <v>11</v>
      </c>
      <c r="F7" s="9" t="s">
        <v>12</v>
      </c>
      <c r="G7" s="9" t="s">
        <v>13</v>
      </c>
      <c r="H7" s="9" t="s">
        <v>14</v>
      </c>
    </row>
    <row r="8" customFormat="false" ht="15" hidden="false" customHeight="false" outlineLevel="0" collapsed="false">
      <c r="A8" s="10" t="s">
        <v>15</v>
      </c>
      <c r="B8" s="11"/>
      <c r="C8" s="11"/>
      <c r="D8" s="11" t="s">
        <v>16</v>
      </c>
      <c r="E8" s="11"/>
      <c r="F8" s="12"/>
      <c r="G8" s="13"/>
      <c r="H8" s="14" t="n">
        <f aca="false">H9+H27+H34+H57+H72+H98+H107+H113+H126+H140+H147+H154</f>
        <v>0</v>
      </c>
    </row>
    <row r="9" customFormat="false" ht="15" hidden="false" customHeight="false" outlineLevel="0" collapsed="false">
      <c r="A9" s="10" t="s">
        <v>17</v>
      </c>
      <c r="B9" s="11"/>
      <c r="C9" s="11"/>
      <c r="D9" s="11" t="s">
        <v>18</v>
      </c>
      <c r="E9" s="11"/>
      <c r="F9" s="15"/>
      <c r="G9" s="13"/>
      <c r="H9" s="14" t="n">
        <f aca="false">SUM(H10:H26)</f>
        <v>0</v>
      </c>
    </row>
    <row r="10" customFormat="false" ht="15" hidden="false" customHeight="false" outlineLevel="0" collapsed="false">
      <c r="A10" s="16" t="s">
        <v>19</v>
      </c>
      <c r="B10" s="17" t="s">
        <v>20</v>
      </c>
      <c r="C10" s="18" t="s">
        <v>21</v>
      </c>
      <c r="D10" s="18" t="s">
        <v>22</v>
      </c>
      <c r="E10" s="16" t="s">
        <v>23</v>
      </c>
      <c r="F10" s="19" t="n">
        <v>22</v>
      </c>
      <c r="G10" s="20" t="n">
        <v>0</v>
      </c>
      <c r="H10" s="21" t="n">
        <f aca="false">ROUNDDOWN(G10*F10,2)</f>
        <v>0</v>
      </c>
      <c r="J10" s="22"/>
    </row>
    <row r="11" customFormat="false" ht="15" hidden="false" customHeight="false" outlineLevel="0" collapsed="false">
      <c r="A11" s="16" t="s">
        <v>24</v>
      </c>
      <c r="B11" s="17" t="s">
        <v>25</v>
      </c>
      <c r="C11" s="18" t="s">
        <v>26</v>
      </c>
      <c r="D11" s="18" t="s">
        <v>27</v>
      </c>
      <c r="E11" s="16" t="s">
        <v>28</v>
      </c>
      <c r="F11" s="19" t="n">
        <v>1.32</v>
      </c>
      <c r="G11" s="20" t="n">
        <v>0</v>
      </c>
      <c r="H11" s="21" t="n">
        <f aca="false">ROUNDDOWN(G11*F11,2)</f>
        <v>0</v>
      </c>
      <c r="J11" s="22"/>
    </row>
    <row r="12" customFormat="false" ht="28.4" hidden="false" customHeight="false" outlineLevel="0" collapsed="false">
      <c r="A12" s="16" t="s">
        <v>29</v>
      </c>
      <c r="B12" s="17" t="s">
        <v>30</v>
      </c>
      <c r="C12" s="18" t="s">
        <v>21</v>
      </c>
      <c r="D12" s="18" t="s">
        <v>31</v>
      </c>
      <c r="E12" s="16" t="s">
        <v>28</v>
      </c>
      <c r="F12" s="19" t="n">
        <v>1.32</v>
      </c>
      <c r="G12" s="20" t="n">
        <v>0</v>
      </c>
      <c r="H12" s="21" t="n">
        <f aca="false">ROUNDDOWN(G12*F12,2)</f>
        <v>0</v>
      </c>
      <c r="J12" s="22"/>
    </row>
    <row r="13" customFormat="false" ht="28.4" hidden="false" customHeight="false" outlineLevel="0" collapsed="false">
      <c r="A13" s="16" t="s">
        <v>32</v>
      </c>
      <c r="B13" s="17" t="s">
        <v>33</v>
      </c>
      <c r="C13" s="18" t="s">
        <v>21</v>
      </c>
      <c r="D13" s="18" t="s">
        <v>34</v>
      </c>
      <c r="E13" s="16" t="s">
        <v>35</v>
      </c>
      <c r="F13" s="19" t="n">
        <v>12</v>
      </c>
      <c r="G13" s="20" t="n">
        <v>0</v>
      </c>
      <c r="H13" s="21" t="n">
        <f aca="false">ROUNDDOWN(G13*F13,2)</f>
        <v>0</v>
      </c>
      <c r="J13" s="22"/>
    </row>
    <row r="14" customFormat="false" ht="28.4" hidden="false" customHeight="false" outlineLevel="0" collapsed="false">
      <c r="A14" s="16" t="s">
        <v>36</v>
      </c>
      <c r="B14" s="17" t="s">
        <v>37</v>
      </c>
      <c r="C14" s="18" t="s">
        <v>38</v>
      </c>
      <c r="D14" s="18" t="s">
        <v>39</v>
      </c>
      <c r="E14" s="16" t="s">
        <v>35</v>
      </c>
      <c r="F14" s="19" t="n">
        <v>12</v>
      </c>
      <c r="G14" s="20" t="n">
        <v>0</v>
      </c>
      <c r="H14" s="21" t="n">
        <f aca="false">ROUNDDOWN(G14*F14,2)</f>
        <v>0</v>
      </c>
      <c r="J14" s="22"/>
    </row>
    <row r="15" customFormat="false" ht="15" hidden="false" customHeight="false" outlineLevel="0" collapsed="false">
      <c r="A15" s="16" t="s">
        <v>40</v>
      </c>
      <c r="B15" s="17" t="s">
        <v>41</v>
      </c>
      <c r="C15" s="18" t="s">
        <v>38</v>
      </c>
      <c r="D15" s="18" t="s">
        <v>42</v>
      </c>
      <c r="E15" s="16" t="s">
        <v>35</v>
      </c>
      <c r="F15" s="19" t="n">
        <v>166</v>
      </c>
      <c r="G15" s="20" t="n">
        <v>0</v>
      </c>
      <c r="H15" s="21" t="n">
        <f aca="false">ROUNDDOWN(G15*F15,2)</f>
        <v>0</v>
      </c>
      <c r="J15" s="22"/>
    </row>
    <row r="16" customFormat="false" ht="15" hidden="false" customHeight="false" outlineLevel="0" collapsed="false">
      <c r="A16" s="16" t="s">
        <v>43</v>
      </c>
      <c r="B16" s="17" t="s">
        <v>44</v>
      </c>
      <c r="C16" s="18" t="s">
        <v>38</v>
      </c>
      <c r="D16" s="18" t="s">
        <v>45</v>
      </c>
      <c r="E16" s="16" t="s">
        <v>35</v>
      </c>
      <c r="F16" s="19" t="n">
        <v>108</v>
      </c>
      <c r="G16" s="20" t="n">
        <v>0</v>
      </c>
      <c r="H16" s="21" t="n">
        <f aca="false">ROUNDDOWN(G16*F16,2)</f>
        <v>0</v>
      </c>
      <c r="J16" s="22"/>
    </row>
    <row r="17" customFormat="false" ht="15" hidden="false" customHeight="false" outlineLevel="0" collapsed="false">
      <c r="A17" s="16" t="s">
        <v>46</v>
      </c>
      <c r="B17" s="17" t="s">
        <v>47</v>
      </c>
      <c r="C17" s="18" t="s">
        <v>26</v>
      </c>
      <c r="D17" s="18" t="s">
        <v>48</v>
      </c>
      <c r="E17" s="16" t="s">
        <v>23</v>
      </c>
      <c r="F17" s="19" t="n">
        <v>220</v>
      </c>
      <c r="G17" s="20" t="n">
        <v>0</v>
      </c>
      <c r="H17" s="21" t="n">
        <f aca="false">ROUNDDOWN(G17*F17,2)</f>
        <v>0</v>
      </c>
      <c r="J17" s="22"/>
    </row>
    <row r="18" customFormat="false" ht="15" hidden="false" customHeight="false" outlineLevel="0" collapsed="false">
      <c r="A18" s="16" t="s">
        <v>49</v>
      </c>
      <c r="B18" s="17" t="s">
        <v>50</v>
      </c>
      <c r="C18" s="18" t="s">
        <v>21</v>
      </c>
      <c r="D18" s="18" t="s">
        <v>51</v>
      </c>
      <c r="E18" s="16" t="s">
        <v>52</v>
      </c>
      <c r="F18" s="19" t="n">
        <v>455</v>
      </c>
      <c r="G18" s="20" t="n">
        <v>0</v>
      </c>
      <c r="H18" s="21" t="n">
        <f aca="false">ROUNDDOWN(G18*F18,2)</f>
        <v>0</v>
      </c>
      <c r="J18" s="22"/>
    </row>
    <row r="19" customFormat="false" ht="15" hidden="false" customHeight="false" outlineLevel="0" collapsed="false">
      <c r="A19" s="16" t="s">
        <v>53</v>
      </c>
      <c r="B19" s="17" t="s">
        <v>54</v>
      </c>
      <c r="C19" s="18" t="s">
        <v>21</v>
      </c>
      <c r="D19" s="18" t="s">
        <v>55</v>
      </c>
      <c r="E19" s="16" t="s">
        <v>28</v>
      </c>
      <c r="F19" s="19" t="n">
        <v>16.87</v>
      </c>
      <c r="G19" s="20" t="n">
        <v>0</v>
      </c>
      <c r="H19" s="21" t="n">
        <f aca="false">ROUNDDOWN(G19*F19,2)</f>
        <v>0</v>
      </c>
      <c r="J19" s="22"/>
    </row>
    <row r="20" customFormat="false" ht="28.4" hidden="false" customHeight="false" outlineLevel="0" collapsed="false">
      <c r="A20" s="16" t="s">
        <v>56</v>
      </c>
      <c r="B20" s="17" t="s">
        <v>30</v>
      </c>
      <c r="C20" s="18" t="s">
        <v>21</v>
      </c>
      <c r="D20" s="18" t="s">
        <v>57</v>
      </c>
      <c r="E20" s="16" t="s">
        <v>28</v>
      </c>
      <c r="F20" s="19" t="n">
        <v>16.87</v>
      </c>
      <c r="G20" s="20" t="n">
        <v>0</v>
      </c>
      <c r="H20" s="21" t="n">
        <f aca="false">ROUNDDOWN(G20*F20,2)</f>
        <v>0</v>
      </c>
      <c r="J20" s="22"/>
    </row>
    <row r="21" customFormat="false" ht="28.4" hidden="false" customHeight="false" outlineLevel="0" collapsed="false">
      <c r="A21" s="16" t="s">
        <v>58</v>
      </c>
      <c r="B21" s="17" t="s">
        <v>33</v>
      </c>
      <c r="C21" s="18" t="s">
        <v>21</v>
      </c>
      <c r="D21" s="18" t="s">
        <v>59</v>
      </c>
      <c r="E21" s="16" t="s">
        <v>35</v>
      </c>
      <c r="F21" s="19" t="n">
        <v>160</v>
      </c>
      <c r="G21" s="20" t="n">
        <v>0</v>
      </c>
      <c r="H21" s="21" t="n">
        <f aca="false">ROUNDDOWN(G21*F21,2)</f>
        <v>0</v>
      </c>
      <c r="J21" s="22"/>
    </row>
    <row r="22" customFormat="false" ht="15" hidden="false" customHeight="false" outlineLevel="0" collapsed="false">
      <c r="A22" s="16" t="s">
        <v>60</v>
      </c>
      <c r="B22" s="17" t="s">
        <v>61</v>
      </c>
      <c r="C22" s="18" t="s">
        <v>21</v>
      </c>
      <c r="D22" s="18" t="s">
        <v>62</v>
      </c>
      <c r="E22" s="16" t="s">
        <v>23</v>
      </c>
      <c r="F22" s="19" t="n">
        <v>220</v>
      </c>
      <c r="G22" s="20" t="n">
        <v>0</v>
      </c>
      <c r="H22" s="21" t="n">
        <f aca="false">ROUNDDOWN(G22*F22,2)</f>
        <v>0</v>
      </c>
      <c r="J22" s="22"/>
    </row>
    <row r="23" customFormat="false" ht="28.4" hidden="false" customHeight="false" outlineLevel="0" collapsed="false">
      <c r="A23" s="16" t="s">
        <v>63</v>
      </c>
      <c r="B23" s="17" t="s">
        <v>37</v>
      </c>
      <c r="C23" s="18" t="s">
        <v>38</v>
      </c>
      <c r="D23" s="18" t="s">
        <v>64</v>
      </c>
      <c r="E23" s="16" t="s">
        <v>35</v>
      </c>
      <c r="F23" s="19" t="n">
        <v>160</v>
      </c>
      <c r="G23" s="20" t="n">
        <v>0</v>
      </c>
      <c r="H23" s="21" t="n">
        <f aca="false">ROUNDDOWN(G23*F23,2)</f>
        <v>0</v>
      </c>
      <c r="J23" s="22"/>
    </row>
    <row r="24" customFormat="false" ht="15" hidden="false" customHeight="false" outlineLevel="0" collapsed="false">
      <c r="A24" s="16" t="s">
        <v>65</v>
      </c>
      <c r="B24" s="17" t="s">
        <v>66</v>
      </c>
      <c r="C24" s="18" t="s">
        <v>21</v>
      </c>
      <c r="D24" s="18" t="s">
        <v>67</v>
      </c>
      <c r="E24" s="16" t="s">
        <v>28</v>
      </c>
      <c r="F24" s="19" t="n">
        <v>6.9</v>
      </c>
      <c r="G24" s="20" t="n">
        <v>0</v>
      </c>
      <c r="H24" s="21" t="n">
        <f aca="false">ROUNDDOWN(G24*F24,2)</f>
        <v>0</v>
      </c>
      <c r="J24" s="22"/>
    </row>
    <row r="25" customFormat="false" ht="41.9" hidden="false" customHeight="false" outlineLevel="0" collapsed="false">
      <c r="A25" s="16" t="s">
        <v>68</v>
      </c>
      <c r="B25" s="23" t="s">
        <v>69</v>
      </c>
      <c r="C25" s="24" t="s">
        <v>21</v>
      </c>
      <c r="D25" s="18" t="s">
        <v>70</v>
      </c>
      <c r="E25" s="16" t="s">
        <v>28</v>
      </c>
      <c r="F25" s="19" t="n">
        <v>6.9</v>
      </c>
      <c r="G25" s="20" t="n">
        <v>0</v>
      </c>
      <c r="H25" s="21" t="n">
        <f aca="false">ROUNDDOWN(G25*F25,2)</f>
        <v>0</v>
      </c>
      <c r="J25" s="22"/>
    </row>
    <row r="26" customFormat="false" ht="28.4" hidden="false" customHeight="false" outlineLevel="0" collapsed="false">
      <c r="A26" s="16" t="s">
        <v>71</v>
      </c>
      <c r="B26" s="17" t="s">
        <v>72</v>
      </c>
      <c r="C26" s="18" t="s">
        <v>73</v>
      </c>
      <c r="D26" s="18" t="s">
        <v>74</v>
      </c>
      <c r="E26" s="16" t="s">
        <v>28</v>
      </c>
      <c r="F26" s="19" t="n">
        <v>14.5</v>
      </c>
      <c r="G26" s="20" t="n">
        <v>0</v>
      </c>
      <c r="H26" s="21" t="n">
        <f aca="false">ROUNDDOWN(G26*F26,2)</f>
        <v>0</v>
      </c>
      <c r="J26" s="22"/>
    </row>
    <row r="27" customFormat="false" ht="15.65" hidden="false" customHeight="false" outlineLevel="0" collapsed="false">
      <c r="A27" s="10" t="s">
        <v>75</v>
      </c>
      <c r="B27" s="11"/>
      <c r="C27" s="11"/>
      <c r="D27" s="11" t="s">
        <v>76</v>
      </c>
      <c r="E27" s="11"/>
      <c r="F27" s="12"/>
      <c r="G27" s="13"/>
      <c r="H27" s="14" t="n">
        <f aca="false">SUM(H28:H33)</f>
        <v>0</v>
      </c>
      <c r="J27" s="22"/>
    </row>
    <row r="28" customFormat="false" ht="28.4" hidden="false" customHeight="false" outlineLevel="0" collapsed="false">
      <c r="A28" s="16" t="s">
        <v>77</v>
      </c>
      <c r="B28" s="17" t="s">
        <v>78</v>
      </c>
      <c r="C28" s="18" t="s">
        <v>21</v>
      </c>
      <c r="D28" s="18" t="s">
        <v>79</v>
      </c>
      <c r="E28" s="16" t="s">
        <v>23</v>
      </c>
      <c r="F28" s="19" t="n">
        <v>5.95</v>
      </c>
      <c r="G28" s="20" t="n">
        <v>0</v>
      </c>
      <c r="H28" s="21" t="n">
        <f aca="false">ROUNDDOWN(G28*F28,2)</f>
        <v>0</v>
      </c>
      <c r="J28" s="22"/>
    </row>
    <row r="29" customFormat="false" ht="28.4" hidden="false" customHeight="false" outlineLevel="0" collapsed="false">
      <c r="A29" s="16" t="s">
        <v>80</v>
      </c>
      <c r="B29" s="17" t="s">
        <v>81</v>
      </c>
      <c r="C29" s="18" t="s">
        <v>82</v>
      </c>
      <c r="D29" s="18" t="s">
        <v>83</v>
      </c>
      <c r="E29" s="16" t="s">
        <v>23</v>
      </c>
      <c r="F29" s="19" t="n">
        <v>5.95</v>
      </c>
      <c r="G29" s="20" t="n">
        <v>0</v>
      </c>
      <c r="H29" s="21" t="n">
        <f aca="false">ROUNDDOWN(G29*F29,2)</f>
        <v>0</v>
      </c>
      <c r="J29" s="22"/>
    </row>
    <row r="30" customFormat="false" ht="28.4" hidden="false" customHeight="false" outlineLevel="0" collapsed="false">
      <c r="A30" s="16" t="s">
        <v>84</v>
      </c>
      <c r="B30" s="17" t="s">
        <v>85</v>
      </c>
      <c r="C30" s="18" t="s">
        <v>21</v>
      </c>
      <c r="D30" s="18" t="s">
        <v>86</v>
      </c>
      <c r="E30" s="16" t="s">
        <v>28</v>
      </c>
      <c r="F30" s="19" t="n">
        <v>6.2</v>
      </c>
      <c r="G30" s="20" t="n">
        <v>0</v>
      </c>
      <c r="H30" s="21" t="n">
        <f aca="false">ROUNDDOWN(G30*F30,2)</f>
        <v>0</v>
      </c>
      <c r="J30" s="22"/>
    </row>
    <row r="31" customFormat="false" ht="28.4" hidden="false" customHeight="false" outlineLevel="0" collapsed="false">
      <c r="A31" s="16" t="s">
        <v>87</v>
      </c>
      <c r="B31" s="17" t="s">
        <v>30</v>
      </c>
      <c r="C31" s="18" t="s">
        <v>21</v>
      </c>
      <c r="D31" s="18" t="s">
        <v>88</v>
      </c>
      <c r="E31" s="16" t="s">
        <v>28</v>
      </c>
      <c r="F31" s="19" t="n">
        <v>6.2</v>
      </c>
      <c r="G31" s="20" t="n">
        <v>0</v>
      </c>
      <c r="H31" s="21" t="n">
        <f aca="false">ROUNDDOWN(G31*F31,2)</f>
        <v>0</v>
      </c>
      <c r="J31" s="22"/>
    </row>
    <row r="32" customFormat="false" ht="28.4" hidden="false" customHeight="false" outlineLevel="0" collapsed="false">
      <c r="A32" s="16" t="s">
        <v>89</v>
      </c>
      <c r="B32" s="17" t="s">
        <v>33</v>
      </c>
      <c r="C32" s="18" t="s">
        <v>21</v>
      </c>
      <c r="D32" s="18" t="s">
        <v>90</v>
      </c>
      <c r="E32" s="16" t="s">
        <v>35</v>
      </c>
      <c r="F32" s="19" t="n">
        <v>42.9</v>
      </c>
      <c r="G32" s="20" t="n">
        <v>0</v>
      </c>
      <c r="H32" s="21" t="n">
        <f aca="false">ROUNDDOWN(G32*F32,2)</f>
        <v>0</v>
      </c>
      <c r="J32" s="22"/>
    </row>
    <row r="33" customFormat="false" ht="28.4" hidden="false" customHeight="false" outlineLevel="0" collapsed="false">
      <c r="A33" s="16" t="s">
        <v>91</v>
      </c>
      <c r="B33" s="17" t="s">
        <v>37</v>
      </c>
      <c r="C33" s="18" t="s">
        <v>38</v>
      </c>
      <c r="D33" s="18" t="s">
        <v>92</v>
      </c>
      <c r="E33" s="16" t="s">
        <v>35</v>
      </c>
      <c r="F33" s="19" t="n">
        <v>42.9</v>
      </c>
      <c r="G33" s="20" t="n">
        <v>0</v>
      </c>
      <c r="H33" s="21" t="n">
        <f aca="false">ROUNDDOWN(G33*F33,2)</f>
        <v>0</v>
      </c>
      <c r="J33" s="22"/>
    </row>
    <row r="34" customFormat="false" ht="15" hidden="false" customHeight="false" outlineLevel="0" collapsed="false">
      <c r="A34" s="10" t="s">
        <v>93</v>
      </c>
      <c r="B34" s="11"/>
      <c r="C34" s="11"/>
      <c r="D34" s="11" t="s">
        <v>94</v>
      </c>
      <c r="E34" s="11"/>
      <c r="F34" s="12"/>
      <c r="G34" s="12"/>
      <c r="H34" s="14" t="n">
        <f aca="false">SUM(H35:H56)</f>
        <v>0</v>
      </c>
      <c r="J34" s="22"/>
    </row>
    <row r="35" customFormat="false" ht="28.4" hidden="false" customHeight="false" outlineLevel="0" collapsed="false">
      <c r="A35" s="16" t="s">
        <v>95</v>
      </c>
      <c r="B35" s="17" t="s">
        <v>66</v>
      </c>
      <c r="C35" s="18" t="s">
        <v>21</v>
      </c>
      <c r="D35" s="18" t="s">
        <v>96</v>
      </c>
      <c r="E35" s="16" t="s">
        <v>28</v>
      </c>
      <c r="F35" s="19" t="n">
        <v>14.28</v>
      </c>
      <c r="G35" s="20" t="n">
        <v>0</v>
      </c>
      <c r="H35" s="21" t="n">
        <f aca="false">ROUNDDOWN(G35*F35,2)</f>
        <v>0</v>
      </c>
      <c r="J35" s="22"/>
    </row>
    <row r="36" customFormat="false" ht="28.4" hidden="false" customHeight="false" outlineLevel="0" collapsed="false">
      <c r="A36" s="16" t="s">
        <v>97</v>
      </c>
      <c r="B36" s="17" t="s">
        <v>69</v>
      </c>
      <c r="C36" s="18" t="s">
        <v>21</v>
      </c>
      <c r="D36" s="18" t="s">
        <v>98</v>
      </c>
      <c r="E36" s="16" t="s">
        <v>28</v>
      </c>
      <c r="F36" s="19" t="n">
        <v>14.28</v>
      </c>
      <c r="G36" s="20" t="n">
        <v>0</v>
      </c>
      <c r="H36" s="21" t="n">
        <f aca="false">ROUNDDOWN(G36*F36,2)</f>
        <v>0</v>
      </c>
      <c r="J36" s="22"/>
    </row>
    <row r="37" customFormat="false" ht="28.4" hidden="false" customHeight="false" outlineLevel="0" collapsed="false">
      <c r="A37" s="16" t="s">
        <v>99</v>
      </c>
      <c r="B37" s="17" t="s">
        <v>72</v>
      </c>
      <c r="C37" s="18" t="s">
        <v>73</v>
      </c>
      <c r="D37" s="18" t="s">
        <v>100</v>
      </c>
      <c r="E37" s="16" t="s">
        <v>28</v>
      </c>
      <c r="F37" s="19" t="n">
        <v>7.5</v>
      </c>
      <c r="G37" s="20" t="n">
        <v>0</v>
      </c>
      <c r="H37" s="21" t="n">
        <f aca="false">ROUNDDOWN(G37*F37,2)</f>
        <v>0</v>
      </c>
      <c r="J37" s="22"/>
    </row>
    <row r="38" customFormat="false" ht="28.4" hidden="false" customHeight="false" outlineLevel="0" collapsed="false">
      <c r="A38" s="16" t="s">
        <v>101</v>
      </c>
      <c r="B38" s="17" t="s">
        <v>102</v>
      </c>
      <c r="C38" s="18" t="s">
        <v>21</v>
      </c>
      <c r="D38" s="18" t="s">
        <v>103</v>
      </c>
      <c r="E38" s="16" t="s">
        <v>28</v>
      </c>
      <c r="F38" s="19" t="n">
        <v>16.66</v>
      </c>
      <c r="G38" s="20" t="n">
        <v>0</v>
      </c>
      <c r="H38" s="21" t="n">
        <f aca="false">ROUNDDOWN(G38*F38,2)</f>
        <v>0</v>
      </c>
      <c r="J38" s="22"/>
    </row>
    <row r="39" customFormat="false" ht="28.4" hidden="false" customHeight="false" outlineLevel="0" collapsed="false">
      <c r="A39" s="16" t="s">
        <v>104</v>
      </c>
      <c r="B39" s="17" t="s">
        <v>30</v>
      </c>
      <c r="C39" s="18" t="s">
        <v>21</v>
      </c>
      <c r="D39" s="18" t="s">
        <v>105</v>
      </c>
      <c r="E39" s="16" t="s">
        <v>28</v>
      </c>
      <c r="F39" s="19" t="n">
        <v>16.66</v>
      </c>
      <c r="G39" s="20" t="n">
        <v>0</v>
      </c>
      <c r="H39" s="21" t="n">
        <f aca="false">ROUNDDOWN(G39*F39,2)</f>
        <v>0</v>
      </c>
      <c r="J39" s="22"/>
    </row>
    <row r="40" customFormat="false" ht="28.4" hidden="false" customHeight="false" outlineLevel="0" collapsed="false">
      <c r="A40" s="16" t="s">
        <v>106</v>
      </c>
      <c r="B40" s="17" t="s">
        <v>33</v>
      </c>
      <c r="C40" s="18" t="s">
        <v>21</v>
      </c>
      <c r="D40" s="18" t="s">
        <v>107</v>
      </c>
      <c r="E40" s="16" t="s">
        <v>35</v>
      </c>
      <c r="F40" s="19" t="n">
        <v>117</v>
      </c>
      <c r="G40" s="20" t="n">
        <v>0</v>
      </c>
      <c r="H40" s="21" t="n">
        <f aca="false">ROUNDDOWN(G40*F40,2)</f>
        <v>0</v>
      </c>
      <c r="J40" s="22"/>
    </row>
    <row r="41" customFormat="false" ht="15" hidden="false" customHeight="false" outlineLevel="0" collapsed="false">
      <c r="A41" s="16" t="s">
        <v>108</v>
      </c>
      <c r="B41" s="17" t="s">
        <v>37</v>
      </c>
      <c r="C41" s="18" t="s">
        <v>38</v>
      </c>
      <c r="D41" s="18" t="s">
        <v>109</v>
      </c>
      <c r="E41" s="16" t="s">
        <v>35</v>
      </c>
      <c r="F41" s="19" t="n">
        <v>117</v>
      </c>
      <c r="G41" s="20" t="n">
        <v>0</v>
      </c>
      <c r="H41" s="21" t="n">
        <f aca="false">ROUNDDOWN(G41*F41,2)</f>
        <v>0</v>
      </c>
      <c r="J41" s="22"/>
    </row>
    <row r="42" customFormat="false" ht="15" hidden="false" customHeight="false" outlineLevel="0" collapsed="false">
      <c r="A42" s="16" t="s">
        <v>110</v>
      </c>
      <c r="B42" s="17" t="s">
        <v>61</v>
      </c>
      <c r="C42" s="18" t="s">
        <v>21</v>
      </c>
      <c r="D42" s="18" t="s">
        <v>62</v>
      </c>
      <c r="E42" s="16" t="s">
        <v>23</v>
      </c>
      <c r="F42" s="19" t="n">
        <v>238</v>
      </c>
      <c r="G42" s="20" t="n">
        <v>0</v>
      </c>
      <c r="H42" s="21" t="n">
        <f aca="false">ROUNDDOWN(G42*F42,2)</f>
        <v>0</v>
      </c>
      <c r="J42" s="22"/>
    </row>
    <row r="43" customFormat="false" ht="28.4" hidden="false" customHeight="false" outlineLevel="0" collapsed="false">
      <c r="A43" s="16" t="s">
        <v>111</v>
      </c>
      <c r="B43" s="17" t="s">
        <v>112</v>
      </c>
      <c r="C43" s="18" t="s">
        <v>21</v>
      </c>
      <c r="D43" s="18" t="s">
        <v>113</v>
      </c>
      <c r="E43" s="16" t="s">
        <v>23</v>
      </c>
      <c r="F43" s="19" t="n">
        <v>14.28</v>
      </c>
      <c r="G43" s="20" t="n">
        <v>0</v>
      </c>
      <c r="H43" s="21" t="n">
        <f aca="false">ROUNDDOWN(G43*F43,2)</f>
        <v>0</v>
      </c>
      <c r="J43" s="22"/>
    </row>
    <row r="44" customFormat="false" ht="28.4" hidden="false" customHeight="false" outlineLevel="0" collapsed="false">
      <c r="A44" s="16" t="s">
        <v>114</v>
      </c>
      <c r="B44" s="17" t="s">
        <v>115</v>
      </c>
      <c r="C44" s="18" t="s">
        <v>21</v>
      </c>
      <c r="D44" s="18" t="s">
        <v>116</v>
      </c>
      <c r="E44" s="16" t="s">
        <v>23</v>
      </c>
      <c r="F44" s="19" t="n">
        <v>11.15</v>
      </c>
      <c r="G44" s="20" t="n">
        <v>0</v>
      </c>
      <c r="H44" s="21" t="n">
        <f aca="false">ROUNDDOWN(G44*F44,2)</f>
        <v>0</v>
      </c>
      <c r="J44" s="22"/>
    </row>
    <row r="45" customFormat="false" ht="15" hidden="false" customHeight="false" outlineLevel="0" collapsed="false">
      <c r="A45" s="16" t="s">
        <v>117</v>
      </c>
      <c r="B45" s="17" t="s">
        <v>118</v>
      </c>
      <c r="C45" s="18" t="s">
        <v>21</v>
      </c>
      <c r="D45" s="18" t="s">
        <v>119</v>
      </c>
      <c r="E45" s="16" t="s">
        <v>23</v>
      </c>
      <c r="F45" s="19" t="n">
        <v>4.07</v>
      </c>
      <c r="G45" s="20" t="n">
        <v>0</v>
      </c>
      <c r="H45" s="21" t="n">
        <f aca="false">ROUNDDOWN(G45*F45,2)</f>
        <v>0</v>
      </c>
      <c r="J45" s="22"/>
    </row>
    <row r="46" customFormat="false" ht="15" hidden="false" customHeight="false" outlineLevel="0" collapsed="false">
      <c r="A46" s="16" t="s">
        <v>120</v>
      </c>
      <c r="B46" s="17" t="s">
        <v>121</v>
      </c>
      <c r="C46" s="18" t="s">
        <v>21</v>
      </c>
      <c r="D46" s="18" t="s">
        <v>122</v>
      </c>
      <c r="E46" s="16" t="s">
        <v>23</v>
      </c>
      <c r="F46" s="19" t="n">
        <v>1.25</v>
      </c>
      <c r="G46" s="20" t="n">
        <v>0</v>
      </c>
      <c r="H46" s="21" t="n">
        <f aca="false">ROUNDDOWN(G46*F46,2)</f>
        <v>0</v>
      </c>
      <c r="J46" s="22"/>
    </row>
    <row r="47" customFormat="false" ht="15" hidden="false" customHeight="false" outlineLevel="0" collapsed="false">
      <c r="A47" s="16" t="s">
        <v>123</v>
      </c>
      <c r="B47" s="17" t="s">
        <v>124</v>
      </c>
      <c r="C47" s="18" t="s">
        <v>21</v>
      </c>
      <c r="D47" s="18" t="s">
        <v>125</v>
      </c>
      <c r="E47" s="16" t="s">
        <v>23</v>
      </c>
      <c r="F47" s="19" t="n">
        <v>8.14</v>
      </c>
      <c r="G47" s="20" t="n">
        <v>0</v>
      </c>
      <c r="H47" s="21" t="n">
        <f aca="false">ROUNDDOWN(G47*F47,2)</f>
        <v>0</v>
      </c>
      <c r="J47" s="22"/>
    </row>
    <row r="48" customFormat="false" ht="15" hidden="false" customHeight="false" outlineLevel="0" collapsed="false">
      <c r="A48" s="16" t="s">
        <v>126</v>
      </c>
      <c r="B48" s="17" t="s">
        <v>127</v>
      </c>
      <c r="C48" s="18" t="s">
        <v>21</v>
      </c>
      <c r="D48" s="18" t="s">
        <v>128</v>
      </c>
      <c r="E48" s="16" t="s">
        <v>23</v>
      </c>
      <c r="F48" s="19" t="n">
        <v>1.25</v>
      </c>
      <c r="G48" s="20" t="n">
        <v>0</v>
      </c>
      <c r="H48" s="21" t="n">
        <f aca="false">ROUNDDOWN(G48*F48,2)</f>
        <v>0</v>
      </c>
      <c r="J48" s="22"/>
    </row>
    <row r="49" customFormat="false" ht="15" hidden="false" customHeight="false" outlineLevel="0" collapsed="false">
      <c r="A49" s="16" t="s">
        <v>129</v>
      </c>
      <c r="B49" s="17" t="s">
        <v>130</v>
      </c>
      <c r="C49" s="18" t="s">
        <v>21</v>
      </c>
      <c r="D49" s="18" t="s">
        <v>131</v>
      </c>
      <c r="E49" s="16" t="s">
        <v>23</v>
      </c>
      <c r="F49" s="19" t="n">
        <v>8.14</v>
      </c>
      <c r="G49" s="20" t="n">
        <v>0</v>
      </c>
      <c r="H49" s="21" t="n">
        <f aca="false">ROUNDDOWN(G49*F49,2)</f>
        <v>0</v>
      </c>
      <c r="J49" s="22"/>
    </row>
    <row r="50" customFormat="false" ht="41.9" hidden="false" customHeight="false" outlineLevel="0" collapsed="false">
      <c r="A50" s="16" t="s">
        <v>132</v>
      </c>
      <c r="B50" s="17" t="s">
        <v>133</v>
      </c>
      <c r="C50" s="18" t="s">
        <v>26</v>
      </c>
      <c r="D50" s="18" t="s">
        <v>134</v>
      </c>
      <c r="E50" s="16" t="s">
        <v>135</v>
      </c>
      <c r="F50" s="19" t="n">
        <v>4</v>
      </c>
      <c r="G50" s="20" t="n">
        <v>0</v>
      </c>
      <c r="H50" s="21" t="n">
        <f aca="false">ROUNDDOWN(G50*F50,2)</f>
        <v>0</v>
      </c>
      <c r="J50" s="22"/>
    </row>
    <row r="51" customFormat="false" ht="28.4" hidden="false" customHeight="false" outlineLevel="0" collapsed="false">
      <c r="A51" s="16" t="s">
        <v>136</v>
      </c>
      <c r="B51" s="17" t="s">
        <v>137</v>
      </c>
      <c r="C51" s="18" t="s">
        <v>26</v>
      </c>
      <c r="D51" s="18" t="s">
        <v>138</v>
      </c>
      <c r="E51" s="16" t="s">
        <v>135</v>
      </c>
      <c r="F51" s="19" t="n">
        <v>4</v>
      </c>
      <c r="G51" s="20" t="n">
        <v>0</v>
      </c>
      <c r="H51" s="21" t="n">
        <f aca="false">ROUNDDOWN(G51*F51,2)</f>
        <v>0</v>
      </c>
      <c r="J51" s="22"/>
    </row>
    <row r="52" customFormat="false" ht="15" hidden="false" customHeight="false" outlineLevel="0" collapsed="false">
      <c r="A52" s="16" t="s">
        <v>139</v>
      </c>
      <c r="B52" s="17" t="s">
        <v>118</v>
      </c>
      <c r="C52" s="18" t="s">
        <v>21</v>
      </c>
      <c r="D52" s="18" t="s">
        <v>119</v>
      </c>
      <c r="E52" s="16" t="s">
        <v>23</v>
      </c>
      <c r="F52" s="19" t="n">
        <v>1.49</v>
      </c>
      <c r="G52" s="20" t="n">
        <v>0</v>
      </c>
      <c r="H52" s="21" t="n">
        <f aca="false">ROUNDDOWN(G52*F52,2)</f>
        <v>0</v>
      </c>
      <c r="J52" s="22"/>
    </row>
    <row r="53" customFormat="false" ht="15" hidden="false" customHeight="false" outlineLevel="0" collapsed="false">
      <c r="A53" s="16" t="s">
        <v>140</v>
      </c>
      <c r="B53" s="17" t="s">
        <v>141</v>
      </c>
      <c r="C53" s="18" t="s">
        <v>21</v>
      </c>
      <c r="D53" s="18" t="s">
        <v>142</v>
      </c>
      <c r="E53" s="16" t="s">
        <v>35</v>
      </c>
      <c r="F53" s="19" t="n">
        <v>1.5</v>
      </c>
      <c r="G53" s="20" t="n">
        <v>0</v>
      </c>
      <c r="H53" s="21" t="n">
        <f aca="false">ROUNDDOWN(G53*F53,2)</f>
        <v>0</v>
      </c>
      <c r="J53" s="22"/>
    </row>
    <row r="54" customFormat="false" ht="15" hidden="false" customHeight="false" outlineLevel="0" collapsed="false">
      <c r="A54" s="16" t="s">
        <v>143</v>
      </c>
      <c r="B54" s="17" t="s">
        <v>72</v>
      </c>
      <c r="C54" s="18" t="s">
        <v>73</v>
      </c>
      <c r="D54" s="18" t="s">
        <v>100</v>
      </c>
      <c r="E54" s="16" t="s">
        <v>28</v>
      </c>
      <c r="F54" s="19" t="n">
        <v>0.75</v>
      </c>
      <c r="G54" s="20" t="n">
        <v>0</v>
      </c>
      <c r="H54" s="21" t="n">
        <f aca="false">ROUNDDOWN(G54*F54,2)</f>
        <v>0</v>
      </c>
      <c r="J54" s="22"/>
    </row>
    <row r="55" customFormat="false" ht="15" hidden="false" customHeight="false" outlineLevel="0" collapsed="false">
      <c r="A55" s="16" t="s">
        <v>144</v>
      </c>
      <c r="B55" s="17" t="s">
        <v>102</v>
      </c>
      <c r="C55" s="18" t="s">
        <v>21</v>
      </c>
      <c r="D55" s="18" t="s">
        <v>103</v>
      </c>
      <c r="E55" s="16" t="s">
        <v>28</v>
      </c>
      <c r="F55" s="19" t="n">
        <v>0.186</v>
      </c>
      <c r="G55" s="20" t="n">
        <v>0</v>
      </c>
      <c r="H55" s="21" t="n">
        <f aca="false">ROUNDDOWN(G55*F55,2)</f>
        <v>0</v>
      </c>
      <c r="J55" s="22"/>
    </row>
    <row r="56" customFormat="false" ht="28.4" hidden="false" customHeight="false" outlineLevel="0" collapsed="false">
      <c r="A56" s="16" t="s">
        <v>145</v>
      </c>
      <c r="B56" s="17" t="s">
        <v>30</v>
      </c>
      <c r="C56" s="18" t="s">
        <v>21</v>
      </c>
      <c r="D56" s="18" t="s">
        <v>105</v>
      </c>
      <c r="E56" s="16" t="s">
        <v>28</v>
      </c>
      <c r="F56" s="19" t="n">
        <v>0.186</v>
      </c>
      <c r="G56" s="20" t="n">
        <v>0</v>
      </c>
      <c r="H56" s="21" t="n">
        <f aca="false">ROUNDDOWN(G56*F56,2)</f>
        <v>0</v>
      </c>
      <c r="J56" s="22"/>
    </row>
    <row r="57" customFormat="false" ht="15" hidden="false" customHeight="false" outlineLevel="0" collapsed="false">
      <c r="A57" s="10" t="s">
        <v>146</v>
      </c>
      <c r="B57" s="11"/>
      <c r="C57" s="11"/>
      <c r="D57" s="11" t="s">
        <v>147</v>
      </c>
      <c r="E57" s="11"/>
      <c r="F57" s="12"/>
      <c r="G57" s="12"/>
      <c r="H57" s="14" t="n">
        <f aca="false">SUM(H58:H71)</f>
        <v>0</v>
      </c>
      <c r="J57" s="22"/>
    </row>
    <row r="58" customFormat="false" ht="28.4" hidden="false" customHeight="false" outlineLevel="0" collapsed="false">
      <c r="A58" s="16" t="s">
        <v>148</v>
      </c>
      <c r="B58" s="17" t="s">
        <v>149</v>
      </c>
      <c r="C58" s="18" t="s">
        <v>26</v>
      </c>
      <c r="D58" s="18" t="s">
        <v>150</v>
      </c>
      <c r="E58" s="16" t="s">
        <v>135</v>
      </c>
      <c r="F58" s="19" t="n">
        <v>2</v>
      </c>
      <c r="G58" s="20" t="n">
        <v>0</v>
      </c>
      <c r="H58" s="21" t="n">
        <f aca="false">ROUNDDOWN(G58*F58,2)</f>
        <v>0</v>
      </c>
      <c r="J58" s="22"/>
    </row>
    <row r="59" customFormat="false" ht="28.4" hidden="false" customHeight="false" outlineLevel="0" collapsed="false">
      <c r="A59" s="16" t="s">
        <v>151</v>
      </c>
      <c r="B59" s="17" t="s">
        <v>152</v>
      </c>
      <c r="C59" s="18" t="s">
        <v>21</v>
      </c>
      <c r="D59" s="18" t="s">
        <v>153</v>
      </c>
      <c r="E59" s="16" t="s">
        <v>135</v>
      </c>
      <c r="F59" s="19" t="n">
        <v>3</v>
      </c>
      <c r="G59" s="20" t="n">
        <v>0</v>
      </c>
      <c r="H59" s="21" t="n">
        <f aca="false">ROUNDDOWN(G59*F59,2)</f>
        <v>0</v>
      </c>
      <c r="J59" s="22"/>
    </row>
    <row r="60" customFormat="false" ht="28.4" hidden="false" customHeight="false" outlineLevel="0" collapsed="false">
      <c r="A60" s="16" t="s">
        <v>154</v>
      </c>
      <c r="B60" s="17" t="s">
        <v>155</v>
      </c>
      <c r="C60" s="18" t="s">
        <v>21</v>
      </c>
      <c r="D60" s="18" t="s">
        <v>156</v>
      </c>
      <c r="E60" s="16" t="s">
        <v>135</v>
      </c>
      <c r="F60" s="19" t="n">
        <v>2</v>
      </c>
      <c r="G60" s="20" t="n">
        <v>0</v>
      </c>
      <c r="H60" s="21" t="n">
        <f aca="false">ROUNDDOWN(G60*F60,2)</f>
        <v>0</v>
      </c>
      <c r="J60" s="22"/>
    </row>
    <row r="61" customFormat="false" ht="28.4" hidden="false" customHeight="false" outlineLevel="0" collapsed="false">
      <c r="A61" s="16" t="s">
        <v>157</v>
      </c>
      <c r="B61" s="17" t="s">
        <v>158</v>
      </c>
      <c r="C61" s="18" t="s">
        <v>21</v>
      </c>
      <c r="D61" s="18" t="s">
        <v>159</v>
      </c>
      <c r="E61" s="16" t="s">
        <v>23</v>
      </c>
      <c r="F61" s="19" t="n">
        <v>0.7</v>
      </c>
      <c r="G61" s="20" t="n">
        <v>0</v>
      </c>
      <c r="H61" s="21" t="n">
        <f aca="false">ROUNDDOWN(G61*F61,2)</f>
        <v>0</v>
      </c>
      <c r="J61" s="22"/>
    </row>
    <row r="62" customFormat="false" ht="41.9" hidden="false" customHeight="false" outlineLevel="0" collapsed="false">
      <c r="A62" s="16" t="s">
        <v>160</v>
      </c>
      <c r="B62" s="17" t="s">
        <v>161</v>
      </c>
      <c r="C62" s="18" t="s">
        <v>26</v>
      </c>
      <c r="D62" s="18" t="s">
        <v>162</v>
      </c>
      <c r="E62" s="16" t="s">
        <v>135</v>
      </c>
      <c r="F62" s="19" t="n">
        <v>1</v>
      </c>
      <c r="G62" s="20" t="n">
        <v>0</v>
      </c>
      <c r="H62" s="21" t="n">
        <f aca="false">ROUNDDOWN(G62*F62,2)</f>
        <v>0</v>
      </c>
      <c r="J62" s="22"/>
    </row>
    <row r="63" customFormat="false" ht="28.4" hidden="false" customHeight="false" outlineLevel="0" collapsed="false">
      <c r="A63" s="16" t="s">
        <v>163</v>
      </c>
      <c r="B63" s="17" t="s">
        <v>164</v>
      </c>
      <c r="C63" s="18" t="s">
        <v>26</v>
      </c>
      <c r="D63" s="18" t="s">
        <v>165</v>
      </c>
      <c r="E63" s="16" t="s">
        <v>135</v>
      </c>
      <c r="F63" s="19" t="n">
        <v>2</v>
      </c>
      <c r="G63" s="20" t="n">
        <v>0</v>
      </c>
      <c r="H63" s="21" t="n">
        <f aca="false">ROUNDDOWN(G63*F63,2)</f>
        <v>0</v>
      </c>
      <c r="J63" s="22"/>
    </row>
    <row r="64" customFormat="false" ht="15" hidden="false" customHeight="false" outlineLevel="0" collapsed="false">
      <c r="A64" s="16" t="s">
        <v>166</v>
      </c>
      <c r="B64" s="17" t="s">
        <v>167</v>
      </c>
      <c r="C64" s="18" t="s">
        <v>21</v>
      </c>
      <c r="D64" s="18" t="s">
        <v>168</v>
      </c>
      <c r="E64" s="16" t="s">
        <v>135</v>
      </c>
      <c r="F64" s="19" t="n">
        <v>1</v>
      </c>
      <c r="G64" s="20" t="n">
        <v>0</v>
      </c>
      <c r="H64" s="21" t="n">
        <f aca="false">ROUNDDOWN(G64*F64,2)</f>
        <v>0</v>
      </c>
      <c r="J64" s="22"/>
    </row>
    <row r="65" customFormat="false" ht="28.4" hidden="false" customHeight="false" outlineLevel="0" collapsed="false">
      <c r="A65" s="16" t="s">
        <v>169</v>
      </c>
      <c r="B65" s="17" t="s">
        <v>170</v>
      </c>
      <c r="C65" s="18" t="s">
        <v>21</v>
      </c>
      <c r="D65" s="18" t="s">
        <v>171</v>
      </c>
      <c r="E65" s="16" t="s">
        <v>35</v>
      </c>
      <c r="F65" s="19" t="n">
        <v>42</v>
      </c>
      <c r="G65" s="20" t="n">
        <v>0</v>
      </c>
      <c r="H65" s="21" t="n">
        <f aca="false">ROUNDDOWN(G65*F65,2)</f>
        <v>0</v>
      </c>
      <c r="J65" s="22"/>
    </row>
    <row r="66" customFormat="false" ht="28.4" hidden="false" customHeight="false" outlineLevel="0" collapsed="false">
      <c r="A66" s="16" t="s">
        <v>172</v>
      </c>
      <c r="B66" s="17" t="s">
        <v>173</v>
      </c>
      <c r="C66" s="18" t="s">
        <v>21</v>
      </c>
      <c r="D66" s="18" t="s">
        <v>174</v>
      </c>
      <c r="E66" s="16" t="s">
        <v>35</v>
      </c>
      <c r="F66" s="19" t="n">
        <v>24</v>
      </c>
      <c r="G66" s="20" t="n">
        <v>0</v>
      </c>
      <c r="H66" s="21" t="n">
        <f aca="false">ROUNDDOWN(G66*F66,2)</f>
        <v>0</v>
      </c>
      <c r="J66" s="22"/>
    </row>
    <row r="67" customFormat="false" ht="28.4" hidden="false" customHeight="false" outlineLevel="0" collapsed="false">
      <c r="A67" s="16" t="s">
        <v>175</v>
      </c>
      <c r="B67" s="17" t="s">
        <v>176</v>
      </c>
      <c r="C67" s="18" t="s">
        <v>38</v>
      </c>
      <c r="D67" s="18" t="s">
        <v>177</v>
      </c>
      <c r="E67" s="16" t="s">
        <v>178</v>
      </c>
      <c r="F67" s="19" t="n">
        <v>1</v>
      </c>
      <c r="G67" s="20" t="n">
        <v>0</v>
      </c>
      <c r="H67" s="21" t="n">
        <f aca="false">ROUNDDOWN(G67*F67,2)</f>
        <v>0</v>
      </c>
      <c r="J67" s="22"/>
    </row>
    <row r="68" customFormat="false" ht="15" hidden="false" customHeight="false" outlineLevel="0" collapsed="false">
      <c r="A68" s="16" t="s">
        <v>179</v>
      </c>
      <c r="B68" s="17" t="s">
        <v>180</v>
      </c>
      <c r="C68" s="18" t="s">
        <v>38</v>
      </c>
      <c r="D68" s="18" t="s">
        <v>181</v>
      </c>
      <c r="E68" s="16" t="s">
        <v>178</v>
      </c>
      <c r="F68" s="19" t="n">
        <v>1</v>
      </c>
      <c r="G68" s="20" t="n">
        <v>0</v>
      </c>
      <c r="H68" s="21" t="n">
        <f aca="false">ROUNDDOWN(G68*F68,2)</f>
        <v>0</v>
      </c>
      <c r="J68" s="22"/>
    </row>
    <row r="69" customFormat="false" ht="15" hidden="false" customHeight="false" outlineLevel="0" collapsed="false">
      <c r="A69" s="16" t="s">
        <v>182</v>
      </c>
      <c r="B69" s="17" t="s">
        <v>183</v>
      </c>
      <c r="C69" s="18" t="s">
        <v>38</v>
      </c>
      <c r="D69" s="18" t="s">
        <v>184</v>
      </c>
      <c r="E69" s="16" t="s">
        <v>135</v>
      </c>
      <c r="F69" s="19" t="n">
        <v>2</v>
      </c>
      <c r="G69" s="20" t="n">
        <v>0</v>
      </c>
      <c r="H69" s="21" t="n">
        <f aca="false">ROUNDDOWN(G69*F69,2)</f>
        <v>0</v>
      </c>
      <c r="J69" s="22"/>
    </row>
    <row r="70" customFormat="false" ht="28.4" hidden="false" customHeight="false" outlineLevel="0" collapsed="false">
      <c r="A70" s="16" t="s">
        <v>185</v>
      </c>
      <c r="B70" s="17" t="s">
        <v>186</v>
      </c>
      <c r="C70" s="18" t="s">
        <v>187</v>
      </c>
      <c r="D70" s="18" t="s">
        <v>188</v>
      </c>
      <c r="E70" s="16" t="s">
        <v>135</v>
      </c>
      <c r="F70" s="19" t="n">
        <v>10</v>
      </c>
      <c r="G70" s="20" t="n">
        <v>0</v>
      </c>
      <c r="H70" s="21" t="n">
        <f aca="false">ROUNDDOWN(G70*F70,2)</f>
        <v>0</v>
      </c>
      <c r="J70" s="22"/>
    </row>
    <row r="71" customFormat="false" ht="28.4" hidden="false" customHeight="false" outlineLevel="0" collapsed="false">
      <c r="A71" s="16" t="s">
        <v>189</v>
      </c>
      <c r="B71" s="17" t="s">
        <v>190</v>
      </c>
      <c r="C71" s="18" t="s">
        <v>21</v>
      </c>
      <c r="D71" s="18" t="s">
        <v>191</v>
      </c>
      <c r="E71" s="16" t="s">
        <v>35</v>
      </c>
      <c r="F71" s="19" t="n">
        <v>48</v>
      </c>
      <c r="G71" s="20" t="n">
        <v>0</v>
      </c>
      <c r="H71" s="21" t="n">
        <f aca="false">ROUNDDOWN(G71*F71,2)</f>
        <v>0</v>
      </c>
      <c r="J71" s="22"/>
    </row>
    <row r="72" customFormat="false" ht="15" hidden="false" customHeight="false" outlineLevel="0" collapsed="false">
      <c r="A72" s="10" t="s">
        <v>192</v>
      </c>
      <c r="B72" s="11"/>
      <c r="C72" s="11"/>
      <c r="D72" s="11" t="s">
        <v>193</v>
      </c>
      <c r="E72" s="11"/>
      <c r="F72" s="12"/>
      <c r="G72" s="12"/>
      <c r="H72" s="14" t="n">
        <f aca="false">SUM(H73:H97)</f>
        <v>0</v>
      </c>
      <c r="J72" s="22"/>
    </row>
    <row r="73" customFormat="false" ht="28.4" hidden="false" customHeight="false" outlineLevel="0" collapsed="false">
      <c r="A73" s="16" t="s">
        <v>194</v>
      </c>
      <c r="B73" s="17" t="s">
        <v>195</v>
      </c>
      <c r="C73" s="18" t="s">
        <v>38</v>
      </c>
      <c r="D73" s="18" t="s">
        <v>196</v>
      </c>
      <c r="E73" s="16" t="s">
        <v>23</v>
      </c>
      <c r="F73" s="19" t="n">
        <v>125.71</v>
      </c>
      <c r="G73" s="20" t="n">
        <v>0</v>
      </c>
      <c r="H73" s="21" t="n">
        <f aca="false">ROUNDDOWN(G73*F73,2)</f>
        <v>0</v>
      </c>
      <c r="J73" s="22"/>
    </row>
    <row r="74" customFormat="false" ht="28.4" hidden="false" customHeight="false" outlineLevel="0" collapsed="false">
      <c r="A74" s="16" t="s">
        <v>197</v>
      </c>
      <c r="B74" s="17" t="s">
        <v>198</v>
      </c>
      <c r="C74" s="18" t="s">
        <v>38</v>
      </c>
      <c r="D74" s="18" t="s">
        <v>199</v>
      </c>
      <c r="E74" s="16" t="s">
        <v>23</v>
      </c>
      <c r="F74" s="19" t="n">
        <v>309</v>
      </c>
      <c r="G74" s="20" t="n">
        <v>0</v>
      </c>
      <c r="H74" s="21" t="n">
        <f aca="false">ROUNDDOWN(G74*F74,2)</f>
        <v>0</v>
      </c>
      <c r="J74" s="22"/>
    </row>
    <row r="75" customFormat="false" ht="28.4" hidden="false" customHeight="false" outlineLevel="0" collapsed="false">
      <c r="A75" s="16" t="s">
        <v>200</v>
      </c>
      <c r="B75" s="17" t="s">
        <v>69</v>
      </c>
      <c r="C75" s="18" t="s">
        <v>21</v>
      </c>
      <c r="D75" s="18" t="s">
        <v>98</v>
      </c>
      <c r="E75" s="16" t="s">
        <v>28</v>
      </c>
      <c r="F75" s="19" t="n">
        <v>12</v>
      </c>
      <c r="G75" s="20" t="n">
        <v>0</v>
      </c>
      <c r="H75" s="21" t="n">
        <f aca="false">ROUNDDOWN(G75*F75,2)</f>
        <v>0</v>
      </c>
      <c r="J75" s="22"/>
    </row>
    <row r="76" customFormat="false" ht="28.4" hidden="false" customHeight="false" outlineLevel="0" collapsed="false">
      <c r="A76" s="16" t="s">
        <v>201</v>
      </c>
      <c r="B76" s="17" t="s">
        <v>85</v>
      </c>
      <c r="C76" s="18" t="s">
        <v>21</v>
      </c>
      <c r="D76" s="18" t="s">
        <v>202</v>
      </c>
      <c r="E76" s="16" t="s">
        <v>28</v>
      </c>
      <c r="F76" s="19" t="n">
        <v>9</v>
      </c>
      <c r="G76" s="20" t="n">
        <v>0</v>
      </c>
      <c r="H76" s="21" t="n">
        <f aca="false">ROUNDDOWN(G76*F76,2)</f>
        <v>0</v>
      </c>
      <c r="J76" s="22"/>
    </row>
    <row r="77" customFormat="false" ht="41.9" hidden="false" customHeight="false" outlineLevel="0" collapsed="false">
      <c r="A77" s="16" t="s">
        <v>203</v>
      </c>
      <c r="B77" s="17" t="s">
        <v>30</v>
      </c>
      <c r="C77" s="18" t="s">
        <v>21</v>
      </c>
      <c r="D77" s="18" t="s">
        <v>105</v>
      </c>
      <c r="E77" s="16" t="s">
        <v>28</v>
      </c>
      <c r="F77" s="19" t="n">
        <v>9</v>
      </c>
      <c r="G77" s="20" t="n">
        <v>0</v>
      </c>
      <c r="H77" s="21" t="n">
        <f aca="false">ROUNDDOWN(G77*F77,2)</f>
        <v>0</v>
      </c>
      <c r="J77" s="22"/>
    </row>
    <row r="78" customFormat="false" ht="41.9" hidden="false" customHeight="false" outlineLevel="0" collapsed="false">
      <c r="A78" s="16" t="s">
        <v>204</v>
      </c>
      <c r="B78" s="17" t="s">
        <v>205</v>
      </c>
      <c r="C78" s="18" t="s">
        <v>26</v>
      </c>
      <c r="D78" s="18" t="s">
        <v>206</v>
      </c>
      <c r="E78" s="16" t="s">
        <v>23</v>
      </c>
      <c r="F78" s="19" t="n">
        <v>560</v>
      </c>
      <c r="G78" s="20" t="n">
        <v>0</v>
      </c>
      <c r="H78" s="21" t="n">
        <f aca="false">ROUNDDOWN(G78*F78,2)</f>
        <v>0</v>
      </c>
      <c r="J78" s="22"/>
    </row>
    <row r="79" customFormat="false" ht="28.4" hidden="false" customHeight="false" outlineLevel="0" collapsed="false">
      <c r="A79" s="16" t="s">
        <v>207</v>
      </c>
      <c r="B79" s="17" t="s">
        <v>208</v>
      </c>
      <c r="C79" s="18" t="s">
        <v>26</v>
      </c>
      <c r="D79" s="18" t="s">
        <v>209</v>
      </c>
      <c r="E79" s="16" t="s">
        <v>35</v>
      </c>
      <c r="F79" s="19" t="n">
        <v>350</v>
      </c>
      <c r="G79" s="20" t="n">
        <v>0</v>
      </c>
      <c r="H79" s="21" t="n">
        <f aca="false">ROUNDDOWN(G79*F79,2)</f>
        <v>0</v>
      </c>
      <c r="J79" s="22"/>
    </row>
    <row r="80" customFormat="false" ht="41.9" hidden="false" customHeight="false" outlineLevel="0" collapsed="false">
      <c r="A80" s="16" t="s">
        <v>210</v>
      </c>
      <c r="B80" s="17" t="s">
        <v>211</v>
      </c>
      <c r="C80" s="18" t="s">
        <v>26</v>
      </c>
      <c r="D80" s="18" t="s">
        <v>212</v>
      </c>
      <c r="E80" s="16" t="s">
        <v>23</v>
      </c>
      <c r="F80" s="19" t="n">
        <v>60</v>
      </c>
      <c r="G80" s="20" t="n">
        <v>0</v>
      </c>
      <c r="H80" s="21" t="n">
        <f aca="false">ROUNDDOWN(G80*F80,2)</f>
        <v>0</v>
      </c>
      <c r="J80" s="22"/>
    </row>
    <row r="81" customFormat="false" ht="41.9" hidden="false" customHeight="false" outlineLevel="0" collapsed="false">
      <c r="A81" s="16" t="s">
        <v>213</v>
      </c>
      <c r="B81" s="17" t="s">
        <v>214</v>
      </c>
      <c r="C81" s="18" t="s">
        <v>26</v>
      </c>
      <c r="D81" s="18" t="s">
        <v>215</v>
      </c>
      <c r="E81" s="16" t="s">
        <v>135</v>
      </c>
      <c r="F81" s="19" t="n">
        <v>4</v>
      </c>
      <c r="G81" s="20" t="n">
        <v>0</v>
      </c>
      <c r="H81" s="21" t="n">
        <f aca="false">ROUNDDOWN(G81*F81,2)</f>
        <v>0</v>
      </c>
      <c r="J81" s="22"/>
    </row>
    <row r="82" customFormat="false" ht="28.4" hidden="false" customHeight="false" outlineLevel="0" collapsed="false">
      <c r="A82" s="16" t="s">
        <v>216</v>
      </c>
      <c r="B82" s="17" t="s">
        <v>217</v>
      </c>
      <c r="C82" s="18" t="s">
        <v>26</v>
      </c>
      <c r="D82" s="18" t="s">
        <v>218</v>
      </c>
      <c r="E82" s="16" t="s">
        <v>135</v>
      </c>
      <c r="F82" s="19" t="n">
        <v>36</v>
      </c>
      <c r="G82" s="20" t="n">
        <v>0</v>
      </c>
      <c r="H82" s="21" t="n">
        <f aca="false">ROUNDDOWN(G82*F82,2)</f>
        <v>0</v>
      </c>
      <c r="J82" s="22"/>
    </row>
    <row r="83" customFormat="false" ht="28.4" hidden="false" customHeight="false" outlineLevel="0" collapsed="false">
      <c r="A83" s="16" t="s">
        <v>219</v>
      </c>
      <c r="B83" s="17" t="s">
        <v>137</v>
      </c>
      <c r="C83" s="18" t="s">
        <v>26</v>
      </c>
      <c r="D83" s="18" t="s">
        <v>138</v>
      </c>
      <c r="E83" s="16" t="s">
        <v>135</v>
      </c>
      <c r="F83" s="19" t="n">
        <v>14</v>
      </c>
      <c r="G83" s="20" t="n">
        <v>0</v>
      </c>
      <c r="H83" s="21" t="n">
        <f aca="false">ROUNDDOWN(G83*F83,2)</f>
        <v>0</v>
      </c>
      <c r="J83" s="22"/>
    </row>
    <row r="84" customFormat="false" ht="15" hidden="false" customHeight="false" outlineLevel="0" collapsed="false">
      <c r="A84" s="16" t="s">
        <v>220</v>
      </c>
      <c r="B84" s="17" t="s">
        <v>221</v>
      </c>
      <c r="C84" s="18" t="s">
        <v>38</v>
      </c>
      <c r="D84" s="18" t="s">
        <v>222</v>
      </c>
      <c r="E84" s="16" t="s">
        <v>135</v>
      </c>
      <c r="F84" s="19" t="n">
        <v>8</v>
      </c>
      <c r="G84" s="20" t="n">
        <v>0</v>
      </c>
      <c r="H84" s="21" t="n">
        <f aca="false">ROUNDDOWN(G84*F84,2)</f>
        <v>0</v>
      </c>
      <c r="J84" s="22"/>
    </row>
    <row r="85" customFormat="false" ht="28.4" hidden="false" customHeight="false" outlineLevel="0" collapsed="false">
      <c r="A85" s="16" t="s">
        <v>223</v>
      </c>
      <c r="B85" s="17" t="s">
        <v>224</v>
      </c>
      <c r="C85" s="18" t="s">
        <v>38</v>
      </c>
      <c r="D85" s="18" t="s">
        <v>225</v>
      </c>
      <c r="E85" s="16" t="s">
        <v>135</v>
      </c>
      <c r="F85" s="19" t="n">
        <v>3</v>
      </c>
      <c r="G85" s="20" t="n">
        <v>0</v>
      </c>
      <c r="H85" s="21" t="n">
        <f aca="false">ROUNDDOWN(G85*F85,2)</f>
        <v>0</v>
      </c>
      <c r="J85" s="22"/>
    </row>
    <row r="86" customFormat="false" ht="28.4" hidden="false" customHeight="false" outlineLevel="0" collapsed="false">
      <c r="A86" s="16" t="s">
        <v>226</v>
      </c>
      <c r="B86" s="17" t="s">
        <v>227</v>
      </c>
      <c r="C86" s="18" t="s">
        <v>21</v>
      </c>
      <c r="D86" s="18" t="s">
        <v>228</v>
      </c>
      <c r="E86" s="16" t="s">
        <v>28</v>
      </c>
      <c r="F86" s="19" t="n">
        <v>4.04</v>
      </c>
      <c r="G86" s="20" t="n">
        <v>0</v>
      </c>
      <c r="H86" s="21" t="n">
        <f aca="false">ROUNDDOWN(G86*F86,2)</f>
        <v>0</v>
      </c>
      <c r="J86" s="22"/>
    </row>
    <row r="87" customFormat="false" ht="15" hidden="false" customHeight="false" outlineLevel="0" collapsed="false">
      <c r="A87" s="16" t="s">
        <v>229</v>
      </c>
      <c r="B87" s="17" t="s">
        <v>230</v>
      </c>
      <c r="C87" s="18" t="s">
        <v>21</v>
      </c>
      <c r="D87" s="18" t="s">
        <v>231</v>
      </c>
      <c r="E87" s="16" t="s">
        <v>23</v>
      </c>
      <c r="F87" s="19" t="n">
        <v>17.2</v>
      </c>
      <c r="G87" s="20" t="n">
        <v>0</v>
      </c>
      <c r="H87" s="21" t="n">
        <f aca="false">ROUNDDOWN(G87*F87,2)</f>
        <v>0</v>
      </c>
      <c r="J87" s="22"/>
    </row>
    <row r="88" customFormat="false" ht="15" hidden="false" customHeight="false" outlineLevel="0" collapsed="false">
      <c r="A88" s="16" t="s">
        <v>232</v>
      </c>
      <c r="B88" s="17" t="s">
        <v>124</v>
      </c>
      <c r="C88" s="18" t="s">
        <v>21</v>
      </c>
      <c r="D88" s="18" t="s">
        <v>125</v>
      </c>
      <c r="E88" s="16" t="s">
        <v>23</v>
      </c>
      <c r="F88" s="19" t="n">
        <v>34.4</v>
      </c>
      <c r="G88" s="20" t="n">
        <v>0</v>
      </c>
      <c r="H88" s="21" t="n">
        <f aca="false">ROUNDDOWN(G88*F88,2)</f>
        <v>0</v>
      </c>
      <c r="J88" s="22"/>
    </row>
    <row r="89" customFormat="false" ht="15" hidden="false" customHeight="false" outlineLevel="0" collapsed="false">
      <c r="A89" s="16" t="s">
        <v>233</v>
      </c>
      <c r="B89" s="17" t="s">
        <v>130</v>
      </c>
      <c r="C89" s="18" t="s">
        <v>21</v>
      </c>
      <c r="D89" s="18" t="s">
        <v>131</v>
      </c>
      <c r="E89" s="16" t="s">
        <v>23</v>
      </c>
      <c r="F89" s="19" t="n">
        <v>34.4</v>
      </c>
      <c r="G89" s="20" t="n">
        <v>0</v>
      </c>
      <c r="H89" s="21" t="n">
        <f aca="false">ROUNDDOWN(G89*F89,2)</f>
        <v>0</v>
      </c>
      <c r="J89" s="22"/>
    </row>
    <row r="90" customFormat="false" ht="41.9" hidden="false" customHeight="false" outlineLevel="0" collapsed="false">
      <c r="A90" s="16" t="s">
        <v>234</v>
      </c>
      <c r="B90" s="17" t="s">
        <v>235</v>
      </c>
      <c r="C90" s="18" t="s">
        <v>21</v>
      </c>
      <c r="D90" s="18" t="s">
        <v>236</v>
      </c>
      <c r="E90" s="16" t="s">
        <v>135</v>
      </c>
      <c r="F90" s="19" t="n">
        <v>1</v>
      </c>
      <c r="G90" s="20" t="n">
        <v>0</v>
      </c>
      <c r="H90" s="21" t="n">
        <f aca="false">ROUNDDOWN(G90*F90,2)</f>
        <v>0</v>
      </c>
      <c r="J90" s="22"/>
    </row>
    <row r="91" customFormat="false" ht="15" hidden="false" customHeight="false" outlineLevel="0" collapsed="false">
      <c r="A91" s="16" t="s">
        <v>237</v>
      </c>
      <c r="B91" s="17" t="s">
        <v>238</v>
      </c>
      <c r="C91" s="18" t="s">
        <v>21</v>
      </c>
      <c r="D91" s="18" t="s">
        <v>239</v>
      </c>
      <c r="E91" s="16" t="s">
        <v>23</v>
      </c>
      <c r="F91" s="19" t="n">
        <v>3.78</v>
      </c>
      <c r="G91" s="20" t="n">
        <v>0</v>
      </c>
      <c r="H91" s="21" t="n">
        <f aca="false">ROUNDDOWN(G91*F91,2)</f>
        <v>0</v>
      </c>
      <c r="J91" s="22"/>
    </row>
    <row r="92" customFormat="false" ht="28.4" hidden="false" customHeight="false" outlineLevel="0" collapsed="false">
      <c r="A92" s="16" t="s">
        <v>240</v>
      </c>
      <c r="B92" s="17" t="s">
        <v>241</v>
      </c>
      <c r="C92" s="18" t="s">
        <v>21</v>
      </c>
      <c r="D92" s="18" t="s">
        <v>242</v>
      </c>
      <c r="E92" s="16" t="s">
        <v>135</v>
      </c>
      <c r="F92" s="19" t="n">
        <v>5</v>
      </c>
      <c r="G92" s="20" t="n">
        <v>0</v>
      </c>
      <c r="H92" s="21" t="n">
        <f aca="false">ROUNDDOWN(G92*F92,2)</f>
        <v>0</v>
      </c>
      <c r="J92" s="22"/>
    </row>
    <row r="93" customFormat="false" ht="15" hidden="false" customHeight="false" outlineLevel="0" collapsed="false">
      <c r="A93" s="16" t="s">
        <v>243</v>
      </c>
      <c r="B93" s="17" t="s">
        <v>238</v>
      </c>
      <c r="C93" s="18" t="s">
        <v>21</v>
      </c>
      <c r="D93" s="18" t="s">
        <v>244</v>
      </c>
      <c r="E93" s="16" t="s">
        <v>23</v>
      </c>
      <c r="F93" s="19" t="n">
        <v>1.68</v>
      </c>
      <c r="G93" s="20" t="n">
        <v>0</v>
      </c>
      <c r="H93" s="21" t="n">
        <f aca="false">ROUNDDOWN(G93*F93,2)</f>
        <v>0</v>
      </c>
      <c r="J93" s="22"/>
    </row>
    <row r="94" customFormat="false" ht="28.4" hidden="false" customHeight="false" outlineLevel="0" collapsed="false">
      <c r="A94" s="16" t="s">
        <v>245</v>
      </c>
      <c r="B94" s="17" t="s">
        <v>246</v>
      </c>
      <c r="C94" s="18" t="s">
        <v>21</v>
      </c>
      <c r="D94" s="18" t="s">
        <v>247</v>
      </c>
      <c r="E94" s="16" t="s">
        <v>135</v>
      </c>
      <c r="F94" s="19" t="n">
        <v>2</v>
      </c>
      <c r="G94" s="20" t="n">
        <v>0</v>
      </c>
      <c r="H94" s="21" t="n">
        <f aca="false">ROUNDDOWN(G94*F94,2)</f>
        <v>0</v>
      </c>
      <c r="J94" s="22"/>
    </row>
    <row r="95" customFormat="false" ht="15" hidden="false" customHeight="false" outlineLevel="0" collapsed="false">
      <c r="A95" s="16" t="s">
        <v>248</v>
      </c>
      <c r="B95" s="17" t="s">
        <v>249</v>
      </c>
      <c r="C95" s="18" t="s">
        <v>21</v>
      </c>
      <c r="D95" s="18" t="s">
        <v>250</v>
      </c>
      <c r="E95" s="16" t="s">
        <v>135</v>
      </c>
      <c r="F95" s="19" t="n">
        <v>3</v>
      </c>
      <c r="G95" s="20" t="n">
        <v>0</v>
      </c>
      <c r="H95" s="21" t="n">
        <f aca="false">ROUNDDOWN(G95*F95,2)</f>
        <v>0</v>
      </c>
      <c r="J95" s="22"/>
    </row>
    <row r="96" customFormat="false" ht="15" hidden="false" customHeight="false" outlineLevel="0" collapsed="false">
      <c r="A96" s="16" t="s">
        <v>251</v>
      </c>
      <c r="B96" s="17" t="s">
        <v>252</v>
      </c>
      <c r="C96" s="18" t="s">
        <v>21</v>
      </c>
      <c r="D96" s="18" t="s">
        <v>253</v>
      </c>
      <c r="E96" s="16" t="s">
        <v>23</v>
      </c>
      <c r="F96" s="19" t="n">
        <v>3.57</v>
      </c>
      <c r="G96" s="20" t="n">
        <v>0</v>
      </c>
      <c r="H96" s="21" t="n">
        <f aca="false">ROUNDDOWN(G96*F96,2)</f>
        <v>0</v>
      </c>
      <c r="J96" s="22"/>
    </row>
    <row r="97" customFormat="false" ht="41.9" hidden="false" customHeight="false" outlineLevel="0" collapsed="false">
      <c r="A97" s="16" t="s">
        <v>254</v>
      </c>
      <c r="B97" s="17" t="s">
        <v>255</v>
      </c>
      <c r="C97" s="18" t="s">
        <v>21</v>
      </c>
      <c r="D97" s="18" t="s">
        <v>256</v>
      </c>
      <c r="E97" s="16" t="s">
        <v>178</v>
      </c>
      <c r="F97" s="19" t="n">
        <v>1</v>
      </c>
      <c r="G97" s="20" t="n">
        <v>0</v>
      </c>
      <c r="H97" s="21" t="n">
        <f aca="false">ROUNDDOWN(G97*F97,2)</f>
        <v>0</v>
      </c>
      <c r="J97" s="22"/>
    </row>
    <row r="98" customFormat="false" ht="15" hidden="false" customHeight="false" outlineLevel="0" collapsed="false">
      <c r="A98" s="10" t="s">
        <v>257</v>
      </c>
      <c r="B98" s="11"/>
      <c r="C98" s="11"/>
      <c r="D98" s="11" t="s">
        <v>258</v>
      </c>
      <c r="E98" s="11"/>
      <c r="F98" s="12"/>
      <c r="G98" s="12"/>
      <c r="H98" s="14" t="n">
        <f aca="false">SUM(H99:H106)</f>
        <v>0</v>
      </c>
      <c r="J98" s="22"/>
    </row>
    <row r="99" customFormat="false" ht="28.4" hidden="false" customHeight="false" outlineLevel="0" collapsed="false">
      <c r="A99" s="16" t="s">
        <v>259</v>
      </c>
      <c r="B99" s="17" t="s">
        <v>260</v>
      </c>
      <c r="C99" s="18" t="s">
        <v>82</v>
      </c>
      <c r="D99" s="18" t="s">
        <v>261</v>
      </c>
      <c r="E99" s="16" t="s">
        <v>23</v>
      </c>
      <c r="F99" s="19" t="n">
        <v>1400</v>
      </c>
      <c r="G99" s="20" t="n">
        <v>0</v>
      </c>
      <c r="H99" s="21" t="n">
        <f aca="false">ROUNDDOWN(G99*F99,2)</f>
        <v>0</v>
      </c>
      <c r="J99" s="22"/>
    </row>
    <row r="100" customFormat="false" ht="28.4" hidden="false" customHeight="false" outlineLevel="0" collapsed="false">
      <c r="A100" s="16" t="s">
        <v>262</v>
      </c>
      <c r="B100" s="17" t="s">
        <v>263</v>
      </c>
      <c r="C100" s="18" t="s">
        <v>21</v>
      </c>
      <c r="D100" s="18" t="s">
        <v>264</v>
      </c>
      <c r="E100" s="16" t="s">
        <v>28</v>
      </c>
      <c r="F100" s="19" t="n">
        <v>2.5</v>
      </c>
      <c r="G100" s="20" t="n">
        <v>0</v>
      </c>
      <c r="H100" s="21" t="n">
        <f aca="false">ROUNDDOWN(G100*F100,2)</f>
        <v>0</v>
      </c>
      <c r="J100" s="22"/>
    </row>
    <row r="101" customFormat="false" ht="28.4" hidden="false" customHeight="false" outlineLevel="0" collapsed="false">
      <c r="A101" s="16" t="s">
        <v>265</v>
      </c>
      <c r="B101" s="17" t="s">
        <v>266</v>
      </c>
      <c r="C101" s="18" t="s">
        <v>26</v>
      </c>
      <c r="D101" s="18" t="s">
        <v>267</v>
      </c>
      <c r="E101" s="16" t="s">
        <v>23</v>
      </c>
      <c r="F101" s="19" t="n">
        <v>421.44</v>
      </c>
      <c r="G101" s="20" t="n">
        <v>0</v>
      </c>
      <c r="H101" s="21" t="n">
        <f aca="false">ROUNDDOWN(G101*F101,2)</f>
        <v>0</v>
      </c>
      <c r="J101" s="22"/>
    </row>
    <row r="102" customFormat="false" ht="28.4" hidden="false" customHeight="false" outlineLevel="0" collapsed="false">
      <c r="A102" s="16" t="s">
        <v>268</v>
      </c>
      <c r="B102" s="17" t="s">
        <v>269</v>
      </c>
      <c r="C102" s="18" t="s">
        <v>21</v>
      </c>
      <c r="D102" s="18" t="s">
        <v>270</v>
      </c>
      <c r="E102" s="16" t="s">
        <v>23</v>
      </c>
      <c r="F102" s="19" t="n">
        <v>541.24</v>
      </c>
      <c r="G102" s="20" t="n">
        <v>0</v>
      </c>
      <c r="H102" s="21" t="n">
        <f aca="false">ROUNDDOWN(G102*F102,2)</f>
        <v>0</v>
      </c>
      <c r="J102" s="22"/>
    </row>
    <row r="103" customFormat="false" ht="41.9" hidden="false" customHeight="false" outlineLevel="0" collapsed="false">
      <c r="A103" s="16" t="s">
        <v>271</v>
      </c>
      <c r="B103" s="17" t="s">
        <v>272</v>
      </c>
      <c r="C103" s="18" t="s">
        <v>21</v>
      </c>
      <c r="D103" s="18" t="s">
        <v>273</v>
      </c>
      <c r="E103" s="16" t="s">
        <v>35</v>
      </c>
      <c r="F103" s="19" t="n">
        <v>20</v>
      </c>
      <c r="G103" s="20" t="n">
        <v>0</v>
      </c>
      <c r="H103" s="21" t="n">
        <f aca="false">ROUNDDOWN(G103*F103,2)</f>
        <v>0</v>
      </c>
      <c r="J103" s="22"/>
    </row>
    <row r="104" customFormat="false" ht="41.9" hidden="false" customHeight="false" outlineLevel="0" collapsed="false">
      <c r="A104" s="16" t="s">
        <v>274</v>
      </c>
      <c r="B104" s="17" t="s">
        <v>118</v>
      </c>
      <c r="C104" s="18" t="s">
        <v>21</v>
      </c>
      <c r="D104" s="18" t="s">
        <v>119</v>
      </c>
      <c r="E104" s="16" t="s">
        <v>23</v>
      </c>
      <c r="F104" s="19" t="n">
        <v>33.24</v>
      </c>
      <c r="G104" s="20" t="n">
        <v>0</v>
      </c>
      <c r="H104" s="21" t="n">
        <f aca="false">ROUNDDOWN(G104*F104,2)</f>
        <v>0</v>
      </c>
      <c r="J104" s="22"/>
    </row>
    <row r="105" customFormat="false" ht="28.4" hidden="false" customHeight="false" outlineLevel="0" collapsed="false">
      <c r="A105" s="16" t="s">
        <v>275</v>
      </c>
      <c r="B105" s="17" t="s">
        <v>130</v>
      </c>
      <c r="C105" s="18" t="s">
        <v>21</v>
      </c>
      <c r="D105" s="18" t="s">
        <v>131</v>
      </c>
      <c r="E105" s="16" t="s">
        <v>23</v>
      </c>
      <c r="F105" s="19" t="n">
        <v>66.48</v>
      </c>
      <c r="G105" s="20" t="n">
        <v>0</v>
      </c>
      <c r="H105" s="21" t="n">
        <f aca="false">ROUNDDOWN(G105*F105,2)</f>
        <v>0</v>
      </c>
      <c r="J105" s="22"/>
    </row>
    <row r="106" customFormat="false" ht="41.9" hidden="false" customHeight="false" outlineLevel="0" collapsed="false">
      <c r="A106" s="16" t="s">
        <v>276</v>
      </c>
      <c r="B106" s="17" t="s">
        <v>124</v>
      </c>
      <c r="C106" s="18" t="s">
        <v>21</v>
      </c>
      <c r="D106" s="18" t="s">
        <v>125</v>
      </c>
      <c r="E106" s="16" t="s">
        <v>23</v>
      </c>
      <c r="F106" s="19" t="n">
        <v>66.48</v>
      </c>
      <c r="G106" s="20" t="n">
        <v>0</v>
      </c>
      <c r="H106" s="21" t="n">
        <f aca="false">ROUNDDOWN(G106*F106,2)</f>
        <v>0</v>
      </c>
      <c r="J106" s="22"/>
    </row>
    <row r="107" customFormat="false" ht="15" hidden="false" customHeight="false" outlineLevel="0" collapsed="false">
      <c r="A107" s="10" t="s">
        <v>277</v>
      </c>
      <c r="B107" s="11"/>
      <c r="C107" s="11"/>
      <c r="D107" s="11" t="s">
        <v>278</v>
      </c>
      <c r="E107" s="11"/>
      <c r="F107" s="12"/>
      <c r="G107" s="12"/>
      <c r="H107" s="14" t="n">
        <f aca="false">SUM(H108:H112)</f>
        <v>0</v>
      </c>
      <c r="J107" s="22"/>
    </row>
    <row r="108" customFormat="false" ht="28.4" hidden="false" customHeight="false" outlineLevel="0" collapsed="false">
      <c r="A108" s="16" t="s">
        <v>279</v>
      </c>
      <c r="B108" s="17" t="s">
        <v>280</v>
      </c>
      <c r="C108" s="18" t="s">
        <v>38</v>
      </c>
      <c r="D108" s="18" t="s">
        <v>281</v>
      </c>
      <c r="E108" s="16" t="s">
        <v>35</v>
      </c>
      <c r="F108" s="19" t="n">
        <v>5</v>
      </c>
      <c r="G108" s="20" t="n">
        <v>0</v>
      </c>
      <c r="H108" s="21" t="n">
        <f aca="false">ROUNDDOWN(G108*F108,2)</f>
        <v>0</v>
      </c>
      <c r="J108" s="22"/>
    </row>
    <row r="109" customFormat="false" ht="28.4" hidden="false" customHeight="false" outlineLevel="0" collapsed="false">
      <c r="A109" s="16" t="s">
        <v>282</v>
      </c>
      <c r="B109" s="17" t="s">
        <v>283</v>
      </c>
      <c r="C109" s="18" t="s">
        <v>38</v>
      </c>
      <c r="D109" s="18" t="s">
        <v>284</v>
      </c>
      <c r="E109" s="16" t="s">
        <v>35</v>
      </c>
      <c r="F109" s="19" t="n">
        <v>2.34</v>
      </c>
      <c r="G109" s="20" t="n">
        <v>0</v>
      </c>
      <c r="H109" s="21" t="n">
        <f aca="false">ROUNDDOWN(G109*F109,2)</f>
        <v>0</v>
      </c>
      <c r="J109" s="22"/>
    </row>
    <row r="110" customFormat="false" ht="28.4" hidden="false" customHeight="false" outlineLevel="0" collapsed="false">
      <c r="A110" s="16" t="s">
        <v>285</v>
      </c>
      <c r="B110" s="17" t="s">
        <v>286</v>
      </c>
      <c r="C110" s="18" t="s">
        <v>21</v>
      </c>
      <c r="D110" s="18" t="s">
        <v>287</v>
      </c>
      <c r="E110" s="16" t="s">
        <v>135</v>
      </c>
      <c r="F110" s="19" t="n">
        <v>2</v>
      </c>
      <c r="G110" s="20" t="n">
        <v>0</v>
      </c>
      <c r="H110" s="21" t="n">
        <f aca="false">ROUNDDOWN(G110*F110,2)</f>
        <v>0</v>
      </c>
      <c r="J110" s="22"/>
    </row>
    <row r="111" customFormat="false" ht="28.4" hidden="false" customHeight="false" outlineLevel="0" collapsed="false">
      <c r="A111" s="16" t="s">
        <v>288</v>
      </c>
      <c r="B111" s="17" t="s">
        <v>289</v>
      </c>
      <c r="C111" s="18" t="s">
        <v>21</v>
      </c>
      <c r="D111" s="18" t="s">
        <v>290</v>
      </c>
      <c r="E111" s="16" t="s">
        <v>135</v>
      </c>
      <c r="F111" s="19" t="n">
        <v>2</v>
      </c>
      <c r="G111" s="20" t="n">
        <v>0</v>
      </c>
      <c r="H111" s="21" t="n">
        <f aca="false">ROUNDDOWN(G111*F111,2)</f>
        <v>0</v>
      </c>
      <c r="J111" s="22"/>
    </row>
    <row r="112" customFormat="false" ht="41.9" hidden="false" customHeight="false" outlineLevel="0" collapsed="false">
      <c r="A112" s="16" t="s">
        <v>291</v>
      </c>
      <c r="B112" s="17" t="s">
        <v>292</v>
      </c>
      <c r="C112" s="18" t="s">
        <v>21</v>
      </c>
      <c r="D112" s="18" t="s">
        <v>293</v>
      </c>
      <c r="E112" s="16" t="s">
        <v>23</v>
      </c>
      <c r="F112" s="19" t="n">
        <v>1.97</v>
      </c>
      <c r="G112" s="20" t="n">
        <v>0</v>
      </c>
      <c r="H112" s="21" t="n">
        <f aca="false">ROUNDDOWN(G112*F112,2)</f>
        <v>0</v>
      </c>
      <c r="J112" s="22"/>
    </row>
    <row r="113" customFormat="false" ht="15" hidden="false" customHeight="false" outlineLevel="0" collapsed="false">
      <c r="A113" s="10" t="s">
        <v>294</v>
      </c>
      <c r="B113" s="11"/>
      <c r="C113" s="11"/>
      <c r="D113" s="11" t="s">
        <v>295</v>
      </c>
      <c r="E113" s="11"/>
      <c r="F113" s="12"/>
      <c r="G113" s="12"/>
      <c r="H113" s="14" t="n">
        <f aca="false">SUM(H114:H125)</f>
        <v>0</v>
      </c>
      <c r="J113" s="22"/>
    </row>
    <row r="114" customFormat="false" ht="28.4" hidden="false" customHeight="false" outlineLevel="0" collapsed="false">
      <c r="A114" s="16" t="s">
        <v>296</v>
      </c>
      <c r="B114" s="17" t="s">
        <v>297</v>
      </c>
      <c r="C114" s="18" t="s">
        <v>21</v>
      </c>
      <c r="D114" s="18" t="s">
        <v>298</v>
      </c>
      <c r="E114" s="16" t="s">
        <v>135</v>
      </c>
      <c r="F114" s="19" t="n">
        <v>2</v>
      </c>
      <c r="G114" s="20" t="n">
        <v>0</v>
      </c>
      <c r="H114" s="21" t="n">
        <f aca="false">ROUNDDOWN(G114*F114,2)</f>
        <v>0</v>
      </c>
      <c r="J114" s="22"/>
    </row>
    <row r="115" customFormat="false" ht="28.4" hidden="false" customHeight="false" outlineLevel="0" collapsed="false">
      <c r="A115" s="16" t="s">
        <v>299</v>
      </c>
      <c r="B115" s="17" t="s">
        <v>300</v>
      </c>
      <c r="C115" s="18" t="s">
        <v>301</v>
      </c>
      <c r="D115" s="18" t="s">
        <v>302</v>
      </c>
      <c r="E115" s="16" t="s">
        <v>135</v>
      </c>
      <c r="F115" s="19" t="n">
        <v>50</v>
      </c>
      <c r="G115" s="20" t="n">
        <v>0</v>
      </c>
      <c r="H115" s="21" t="n">
        <f aca="false">ROUNDDOWN(G115*F115,2)</f>
        <v>0</v>
      </c>
      <c r="J115" s="22"/>
    </row>
    <row r="116" customFormat="false" ht="28.4" hidden="false" customHeight="false" outlineLevel="0" collapsed="false">
      <c r="A116" s="16" t="s">
        <v>303</v>
      </c>
      <c r="B116" s="17" t="s">
        <v>304</v>
      </c>
      <c r="C116" s="18" t="s">
        <v>21</v>
      </c>
      <c r="D116" s="18" t="s">
        <v>305</v>
      </c>
      <c r="E116" s="16" t="s">
        <v>135</v>
      </c>
      <c r="F116" s="19" t="n">
        <v>100</v>
      </c>
      <c r="G116" s="20" t="n">
        <v>0</v>
      </c>
      <c r="H116" s="21" t="n">
        <f aca="false">ROUNDDOWN(G116*F116,2)</f>
        <v>0</v>
      </c>
      <c r="J116" s="22"/>
    </row>
    <row r="117" customFormat="false" ht="28.4" hidden="false" customHeight="false" outlineLevel="0" collapsed="false">
      <c r="A117" s="16" t="s">
        <v>306</v>
      </c>
      <c r="B117" s="17" t="s">
        <v>307</v>
      </c>
      <c r="C117" s="18" t="s">
        <v>26</v>
      </c>
      <c r="D117" s="18" t="s">
        <v>308</v>
      </c>
      <c r="E117" s="16" t="s">
        <v>135</v>
      </c>
      <c r="F117" s="19" t="n">
        <v>7</v>
      </c>
      <c r="G117" s="20" t="n">
        <v>0</v>
      </c>
      <c r="H117" s="21" t="n">
        <f aca="false">ROUNDDOWN(G117*F117,2)</f>
        <v>0</v>
      </c>
      <c r="J117" s="22"/>
    </row>
    <row r="118" customFormat="false" ht="41.9" hidden="false" customHeight="false" outlineLevel="0" collapsed="false">
      <c r="A118" s="16" t="s">
        <v>309</v>
      </c>
      <c r="B118" s="17" t="s">
        <v>310</v>
      </c>
      <c r="C118" s="18" t="s">
        <v>21</v>
      </c>
      <c r="D118" s="18" t="s">
        <v>311</v>
      </c>
      <c r="E118" s="16" t="s">
        <v>135</v>
      </c>
      <c r="F118" s="19" t="n">
        <v>7</v>
      </c>
      <c r="G118" s="20" t="n">
        <v>0</v>
      </c>
      <c r="H118" s="21" t="n">
        <f aca="false">ROUNDDOWN(G118*F118,2)</f>
        <v>0</v>
      </c>
      <c r="J118" s="22"/>
    </row>
    <row r="119" customFormat="false" ht="15" hidden="false" customHeight="false" outlineLevel="0" collapsed="false">
      <c r="A119" s="16" t="s">
        <v>312</v>
      </c>
      <c r="B119" s="17" t="s">
        <v>313</v>
      </c>
      <c r="C119" s="18" t="s">
        <v>21</v>
      </c>
      <c r="D119" s="18" t="s">
        <v>314</v>
      </c>
      <c r="E119" s="16" t="s">
        <v>35</v>
      </c>
      <c r="F119" s="19" t="n">
        <v>1000</v>
      </c>
      <c r="G119" s="20" t="n">
        <v>0</v>
      </c>
      <c r="H119" s="21" t="n">
        <f aca="false">ROUNDDOWN(G119*F119,2)</f>
        <v>0</v>
      </c>
      <c r="J119" s="22"/>
    </row>
    <row r="120" customFormat="false" ht="15" hidden="false" customHeight="false" outlineLevel="0" collapsed="false">
      <c r="A120" s="16" t="s">
        <v>315</v>
      </c>
      <c r="B120" s="17" t="s">
        <v>316</v>
      </c>
      <c r="C120" s="18" t="s">
        <v>21</v>
      </c>
      <c r="D120" s="18" t="s">
        <v>317</v>
      </c>
      <c r="E120" s="16" t="s">
        <v>35</v>
      </c>
      <c r="F120" s="19" t="n">
        <v>1000</v>
      </c>
      <c r="G120" s="20" t="n">
        <v>0</v>
      </c>
      <c r="H120" s="21" t="n">
        <f aca="false">ROUNDDOWN(G120*F120,2)</f>
        <v>0</v>
      </c>
      <c r="J120" s="22"/>
    </row>
    <row r="121" customFormat="false" ht="15" hidden="false" customHeight="false" outlineLevel="0" collapsed="false">
      <c r="A121" s="16" t="s">
        <v>318</v>
      </c>
      <c r="B121" s="17" t="s">
        <v>319</v>
      </c>
      <c r="C121" s="18" t="s">
        <v>21</v>
      </c>
      <c r="D121" s="18" t="s">
        <v>320</v>
      </c>
      <c r="E121" s="16" t="s">
        <v>35</v>
      </c>
      <c r="F121" s="19" t="n">
        <v>190</v>
      </c>
      <c r="G121" s="20" t="n">
        <v>0</v>
      </c>
      <c r="H121" s="21" t="n">
        <f aca="false">ROUNDDOWN(G121*F121,2)</f>
        <v>0</v>
      </c>
      <c r="J121" s="22"/>
    </row>
    <row r="122" customFormat="false" ht="15" hidden="false" customHeight="false" outlineLevel="0" collapsed="false">
      <c r="A122" s="16" t="s">
        <v>321</v>
      </c>
      <c r="B122" s="17" t="s">
        <v>322</v>
      </c>
      <c r="C122" s="18" t="s">
        <v>21</v>
      </c>
      <c r="D122" s="18" t="s">
        <v>323</v>
      </c>
      <c r="E122" s="16" t="s">
        <v>35</v>
      </c>
      <c r="F122" s="19" t="n">
        <v>60</v>
      </c>
      <c r="G122" s="20" t="n">
        <v>0</v>
      </c>
      <c r="H122" s="21" t="n">
        <f aca="false">ROUNDDOWN(G122*F122,2)</f>
        <v>0</v>
      </c>
      <c r="J122" s="22"/>
    </row>
    <row r="123" customFormat="false" ht="15" hidden="false" customHeight="false" outlineLevel="0" collapsed="false">
      <c r="A123" s="16" t="s">
        <v>324</v>
      </c>
      <c r="B123" s="17" t="s">
        <v>325</v>
      </c>
      <c r="C123" s="18" t="s">
        <v>21</v>
      </c>
      <c r="D123" s="18" t="s">
        <v>326</v>
      </c>
      <c r="E123" s="16" t="s">
        <v>35</v>
      </c>
      <c r="F123" s="19" t="n">
        <v>60</v>
      </c>
      <c r="G123" s="20" t="n">
        <v>0</v>
      </c>
      <c r="H123" s="21" t="n">
        <f aca="false">ROUNDDOWN(G123*F123,2)</f>
        <v>0</v>
      </c>
      <c r="J123" s="22"/>
    </row>
    <row r="124" customFormat="false" ht="15" hidden="false" customHeight="false" outlineLevel="0" collapsed="false">
      <c r="A124" s="16" t="s">
        <v>327</v>
      </c>
      <c r="B124" s="17" t="s">
        <v>328</v>
      </c>
      <c r="C124" s="18" t="s">
        <v>21</v>
      </c>
      <c r="D124" s="18" t="s">
        <v>329</v>
      </c>
      <c r="E124" s="16" t="s">
        <v>135</v>
      </c>
      <c r="F124" s="19" t="n">
        <v>1</v>
      </c>
      <c r="G124" s="20" t="n">
        <v>0</v>
      </c>
      <c r="H124" s="21" t="n">
        <f aca="false">ROUNDDOWN(G124*F124,2)</f>
        <v>0</v>
      </c>
      <c r="J124" s="22"/>
    </row>
    <row r="125" customFormat="false" ht="15" hidden="false" customHeight="false" outlineLevel="0" collapsed="false">
      <c r="A125" s="16" t="s">
        <v>330</v>
      </c>
      <c r="B125" s="17" t="s">
        <v>331</v>
      </c>
      <c r="C125" s="18" t="s">
        <v>82</v>
      </c>
      <c r="D125" s="18" t="s">
        <v>332</v>
      </c>
      <c r="E125" s="16" t="s">
        <v>135</v>
      </c>
      <c r="F125" s="19" t="n">
        <v>1</v>
      </c>
      <c r="G125" s="20" t="n">
        <v>0</v>
      </c>
      <c r="H125" s="21" t="n">
        <f aca="false">ROUNDDOWN(G125*F125,2)</f>
        <v>0</v>
      </c>
      <c r="J125" s="22"/>
    </row>
    <row r="126" customFormat="false" ht="15" hidden="false" customHeight="false" outlineLevel="0" collapsed="false">
      <c r="A126" s="10" t="s">
        <v>333</v>
      </c>
      <c r="B126" s="11"/>
      <c r="C126" s="11"/>
      <c r="D126" s="11" t="s">
        <v>334</v>
      </c>
      <c r="E126" s="11"/>
      <c r="F126" s="12"/>
      <c r="G126" s="12"/>
      <c r="H126" s="14" t="n">
        <f aca="false">SUM(H127:H139)</f>
        <v>0</v>
      </c>
      <c r="J126" s="22"/>
    </row>
    <row r="127" customFormat="false" ht="28.4" hidden="false" customHeight="false" outlineLevel="0" collapsed="false">
      <c r="A127" s="16" t="s">
        <v>335</v>
      </c>
      <c r="B127" s="17" t="s">
        <v>336</v>
      </c>
      <c r="C127" s="18" t="s">
        <v>21</v>
      </c>
      <c r="D127" s="18" t="s">
        <v>337</v>
      </c>
      <c r="E127" s="16" t="s">
        <v>28</v>
      </c>
      <c r="F127" s="19" t="n">
        <v>0.59</v>
      </c>
      <c r="G127" s="20" t="n">
        <v>0</v>
      </c>
      <c r="H127" s="21" t="n">
        <f aca="false">ROUNDDOWN(G127*F127,2)</f>
        <v>0</v>
      </c>
      <c r="J127" s="22"/>
    </row>
    <row r="128" customFormat="false" ht="28.4" hidden="false" customHeight="false" outlineLevel="0" collapsed="false">
      <c r="A128" s="16" t="s">
        <v>338</v>
      </c>
      <c r="B128" s="17" t="s">
        <v>336</v>
      </c>
      <c r="C128" s="18" t="s">
        <v>21</v>
      </c>
      <c r="D128" s="18" t="s">
        <v>339</v>
      </c>
      <c r="E128" s="16" t="s">
        <v>28</v>
      </c>
      <c r="F128" s="19" t="n">
        <v>0.53</v>
      </c>
      <c r="G128" s="20" t="n">
        <v>0</v>
      </c>
      <c r="H128" s="21" t="n">
        <f aca="false">ROUNDDOWN(G128*F128,2)</f>
        <v>0</v>
      </c>
      <c r="J128" s="22"/>
    </row>
    <row r="129" customFormat="false" ht="28.4" hidden="false" customHeight="false" outlineLevel="0" collapsed="false">
      <c r="A129" s="16" t="s">
        <v>340</v>
      </c>
      <c r="B129" s="17" t="s">
        <v>341</v>
      </c>
      <c r="C129" s="18" t="s">
        <v>21</v>
      </c>
      <c r="D129" s="18" t="s">
        <v>342</v>
      </c>
      <c r="E129" s="16" t="s">
        <v>28</v>
      </c>
      <c r="F129" s="19" t="n">
        <v>0.59</v>
      </c>
      <c r="G129" s="20" t="n">
        <v>0</v>
      </c>
      <c r="H129" s="21" t="n">
        <f aca="false">ROUNDDOWN(G129*F129,2)</f>
        <v>0</v>
      </c>
      <c r="J129" s="22"/>
    </row>
    <row r="130" customFormat="false" ht="28.4" hidden="false" customHeight="false" outlineLevel="0" collapsed="false">
      <c r="A130" s="16" t="s">
        <v>343</v>
      </c>
      <c r="B130" s="17" t="s">
        <v>141</v>
      </c>
      <c r="C130" s="18" t="s">
        <v>21</v>
      </c>
      <c r="D130" s="18" t="s">
        <v>142</v>
      </c>
      <c r="E130" s="16" t="s">
        <v>35</v>
      </c>
      <c r="F130" s="19" t="n">
        <v>19</v>
      </c>
      <c r="G130" s="20" t="n">
        <v>0</v>
      </c>
      <c r="H130" s="21" t="n">
        <f aca="false">ROUNDDOWN(G130*F130,2)</f>
        <v>0</v>
      </c>
      <c r="J130" s="22"/>
    </row>
    <row r="131" customFormat="false" ht="41.9" hidden="false" customHeight="false" outlineLevel="0" collapsed="false">
      <c r="A131" s="16" t="s">
        <v>344</v>
      </c>
      <c r="B131" s="17" t="s">
        <v>341</v>
      </c>
      <c r="C131" s="18" t="s">
        <v>21</v>
      </c>
      <c r="D131" s="18" t="s">
        <v>342</v>
      </c>
      <c r="E131" s="16" t="s">
        <v>28</v>
      </c>
      <c r="F131" s="19" t="n">
        <v>0.53</v>
      </c>
      <c r="G131" s="20" t="n">
        <v>0</v>
      </c>
      <c r="H131" s="21" t="n">
        <f aca="false">ROUNDDOWN(G131*F131,2)</f>
        <v>0</v>
      </c>
      <c r="J131" s="22"/>
    </row>
    <row r="132" customFormat="false" ht="15" hidden="false" customHeight="false" outlineLevel="0" collapsed="false">
      <c r="A132" s="16" t="s">
        <v>345</v>
      </c>
      <c r="B132" s="17" t="s">
        <v>346</v>
      </c>
      <c r="C132" s="18" t="s">
        <v>21</v>
      </c>
      <c r="D132" s="18" t="s">
        <v>347</v>
      </c>
      <c r="E132" s="16" t="s">
        <v>28</v>
      </c>
      <c r="F132" s="19" t="n">
        <v>0.3</v>
      </c>
      <c r="G132" s="20" t="n">
        <v>0</v>
      </c>
      <c r="H132" s="21" t="n">
        <f aca="false">ROUNDDOWN(G132*F132,2)</f>
        <v>0</v>
      </c>
      <c r="J132" s="22"/>
    </row>
    <row r="133" customFormat="false" ht="15" hidden="false" customHeight="false" outlineLevel="0" collapsed="false">
      <c r="A133" s="16" t="s">
        <v>348</v>
      </c>
      <c r="B133" s="17" t="s">
        <v>349</v>
      </c>
      <c r="C133" s="18" t="s">
        <v>21</v>
      </c>
      <c r="D133" s="18" t="s">
        <v>350</v>
      </c>
      <c r="E133" s="16" t="s">
        <v>52</v>
      </c>
      <c r="F133" s="19" t="n">
        <v>112</v>
      </c>
      <c r="G133" s="20" t="n">
        <v>0</v>
      </c>
      <c r="H133" s="21" t="n">
        <f aca="false">ROUNDDOWN(G133*F133,2)</f>
        <v>0</v>
      </c>
      <c r="J133" s="22"/>
    </row>
    <row r="134" customFormat="false" ht="28.4" hidden="false" customHeight="false" outlineLevel="0" collapsed="false">
      <c r="A134" s="16" t="s">
        <v>351</v>
      </c>
      <c r="B134" s="17" t="s">
        <v>118</v>
      </c>
      <c r="C134" s="18" t="s">
        <v>21</v>
      </c>
      <c r="D134" s="18" t="s">
        <v>352</v>
      </c>
      <c r="E134" s="16" t="s">
        <v>23</v>
      </c>
      <c r="F134" s="19" t="n">
        <v>1.88</v>
      </c>
      <c r="G134" s="20" t="n">
        <v>0</v>
      </c>
      <c r="H134" s="21" t="n">
        <f aca="false">ROUNDDOWN(G134*F134,2)</f>
        <v>0</v>
      </c>
      <c r="J134" s="22"/>
    </row>
    <row r="135" customFormat="false" ht="15" hidden="false" customHeight="false" outlineLevel="0" collapsed="false">
      <c r="A135" s="16" t="s">
        <v>353</v>
      </c>
      <c r="B135" s="17" t="s">
        <v>102</v>
      </c>
      <c r="C135" s="18" t="s">
        <v>21</v>
      </c>
      <c r="D135" s="18" t="s">
        <v>103</v>
      </c>
      <c r="E135" s="16" t="s">
        <v>28</v>
      </c>
      <c r="F135" s="19" t="n">
        <v>0.564</v>
      </c>
      <c r="G135" s="20" t="n">
        <v>0</v>
      </c>
      <c r="H135" s="21" t="n">
        <f aca="false">ROUNDDOWN(G135*F135,2)</f>
        <v>0</v>
      </c>
      <c r="J135" s="22"/>
    </row>
    <row r="136" customFormat="false" ht="15" hidden="false" customHeight="false" outlineLevel="0" collapsed="false">
      <c r="A136" s="16" t="s">
        <v>354</v>
      </c>
      <c r="B136" s="17" t="s">
        <v>355</v>
      </c>
      <c r="C136" s="18" t="s">
        <v>21</v>
      </c>
      <c r="D136" s="18" t="s">
        <v>356</v>
      </c>
      <c r="E136" s="16" t="s">
        <v>23</v>
      </c>
      <c r="F136" s="19" t="n">
        <v>3.76</v>
      </c>
      <c r="G136" s="20" t="n">
        <v>0</v>
      </c>
      <c r="H136" s="21" t="n">
        <f aca="false">ROUNDDOWN(G136*F136,2)</f>
        <v>0</v>
      </c>
      <c r="J136" s="22"/>
    </row>
    <row r="137" customFormat="false" ht="28.4" hidden="false" customHeight="false" outlineLevel="0" collapsed="false">
      <c r="A137" s="16" t="s">
        <v>357</v>
      </c>
      <c r="B137" s="17" t="s">
        <v>30</v>
      </c>
      <c r="C137" s="18" t="s">
        <v>21</v>
      </c>
      <c r="D137" s="18" t="s">
        <v>105</v>
      </c>
      <c r="E137" s="16" t="s">
        <v>28</v>
      </c>
      <c r="F137" s="19" t="n">
        <v>0.564</v>
      </c>
      <c r="G137" s="20" t="n">
        <v>0</v>
      </c>
      <c r="H137" s="21" t="n">
        <f aca="false">ROUNDDOWN(G137*F137,2)</f>
        <v>0</v>
      </c>
      <c r="J137" s="22"/>
    </row>
    <row r="138" customFormat="false" ht="15" hidden="false" customHeight="false" outlineLevel="0" collapsed="false">
      <c r="A138" s="16" t="s">
        <v>358</v>
      </c>
      <c r="B138" s="17" t="s">
        <v>124</v>
      </c>
      <c r="C138" s="18" t="s">
        <v>21</v>
      </c>
      <c r="D138" s="18" t="s">
        <v>125</v>
      </c>
      <c r="E138" s="16" t="s">
        <v>23</v>
      </c>
      <c r="F138" s="19" t="n">
        <v>3.76</v>
      </c>
      <c r="G138" s="20" t="n">
        <v>0</v>
      </c>
      <c r="H138" s="21" t="n">
        <f aca="false">ROUNDDOWN(G138*F138,2)</f>
        <v>0</v>
      </c>
      <c r="J138" s="22"/>
    </row>
    <row r="139" customFormat="false" ht="15" hidden="false" customHeight="false" outlineLevel="0" collapsed="false">
      <c r="A139" s="16" t="s">
        <v>359</v>
      </c>
      <c r="B139" s="17" t="s">
        <v>72</v>
      </c>
      <c r="C139" s="18" t="s">
        <v>73</v>
      </c>
      <c r="D139" s="18" t="s">
        <v>100</v>
      </c>
      <c r="E139" s="16" t="s">
        <v>28</v>
      </c>
      <c r="F139" s="19" t="n">
        <v>1.936</v>
      </c>
      <c r="G139" s="20" t="n">
        <v>0</v>
      </c>
      <c r="H139" s="21" t="n">
        <f aca="false">ROUNDDOWN(G139*F139,2)</f>
        <v>0</v>
      </c>
      <c r="J139" s="22"/>
    </row>
    <row r="140" customFormat="false" ht="15" hidden="false" customHeight="false" outlineLevel="0" collapsed="false">
      <c r="A140" s="10" t="n">
        <v>10</v>
      </c>
      <c r="B140" s="11"/>
      <c r="C140" s="11"/>
      <c r="D140" s="11" t="s">
        <v>360</v>
      </c>
      <c r="E140" s="11"/>
      <c r="F140" s="12"/>
      <c r="G140" s="12"/>
      <c r="H140" s="14" t="n">
        <f aca="false">SUM(H141:H146)</f>
        <v>0</v>
      </c>
      <c r="J140" s="22"/>
    </row>
    <row r="141" customFormat="false" ht="28.4" hidden="false" customHeight="false" outlineLevel="0" collapsed="false">
      <c r="A141" s="16" t="s">
        <v>361</v>
      </c>
      <c r="B141" s="17" t="s">
        <v>362</v>
      </c>
      <c r="C141" s="18" t="s">
        <v>26</v>
      </c>
      <c r="D141" s="18" t="s">
        <v>363</v>
      </c>
      <c r="E141" s="16" t="s">
        <v>23</v>
      </c>
      <c r="F141" s="19" t="n">
        <v>907.35</v>
      </c>
      <c r="G141" s="20" t="n">
        <v>0</v>
      </c>
      <c r="H141" s="21" t="n">
        <f aca="false">ROUNDDOWN(G141*F141,2)</f>
        <v>0</v>
      </c>
      <c r="J141" s="22"/>
    </row>
    <row r="142" customFormat="false" ht="28.4" hidden="false" customHeight="false" outlineLevel="0" collapsed="false">
      <c r="A142" s="16" t="s">
        <v>364</v>
      </c>
      <c r="B142" s="17" t="s">
        <v>362</v>
      </c>
      <c r="C142" s="18" t="s">
        <v>26</v>
      </c>
      <c r="D142" s="18" t="s">
        <v>365</v>
      </c>
      <c r="E142" s="16" t="s">
        <v>23</v>
      </c>
      <c r="F142" s="19" t="n">
        <v>706.12</v>
      </c>
      <c r="G142" s="20" t="n">
        <v>0</v>
      </c>
      <c r="H142" s="21" t="n">
        <f aca="false">ROUNDDOWN(G142*F142,2)</f>
        <v>0</v>
      </c>
      <c r="J142" s="22"/>
    </row>
    <row r="143" customFormat="false" ht="28.4" hidden="false" customHeight="false" outlineLevel="0" collapsed="false">
      <c r="A143" s="16" t="s">
        <v>366</v>
      </c>
      <c r="B143" s="17" t="s">
        <v>367</v>
      </c>
      <c r="C143" s="18" t="s">
        <v>368</v>
      </c>
      <c r="D143" s="18" t="s">
        <v>369</v>
      </c>
      <c r="E143" s="16" t="s">
        <v>23</v>
      </c>
      <c r="F143" s="19" t="n">
        <v>576.47</v>
      </c>
      <c r="G143" s="20" t="n">
        <v>0</v>
      </c>
      <c r="H143" s="21" t="n">
        <f aca="false">ROUNDDOWN(G143*F143,2)</f>
        <v>0</v>
      </c>
      <c r="J143" s="22"/>
    </row>
    <row r="144" customFormat="false" ht="28.4" hidden="false" customHeight="false" outlineLevel="0" collapsed="false">
      <c r="A144" s="16" t="s">
        <v>370</v>
      </c>
      <c r="B144" s="17" t="s">
        <v>367</v>
      </c>
      <c r="C144" s="18" t="s">
        <v>368</v>
      </c>
      <c r="D144" s="18" t="s">
        <v>369</v>
      </c>
      <c r="E144" s="16" t="s">
        <v>23</v>
      </c>
      <c r="F144" s="19" t="n">
        <v>144.1</v>
      </c>
      <c r="G144" s="20" t="n">
        <v>0</v>
      </c>
      <c r="H144" s="21" t="n">
        <f aca="false">ROUNDDOWN(G144*F144,2)</f>
        <v>0</v>
      </c>
      <c r="J144" s="22"/>
    </row>
    <row r="145" customFormat="false" ht="41.9" hidden="false" customHeight="false" outlineLevel="0" collapsed="false">
      <c r="A145" s="16" t="s">
        <v>371</v>
      </c>
      <c r="B145" s="17" t="s">
        <v>81</v>
      </c>
      <c r="C145" s="18" t="s">
        <v>82</v>
      </c>
      <c r="D145" s="18" t="s">
        <v>372</v>
      </c>
      <c r="E145" s="16" t="s">
        <v>23</v>
      </c>
      <c r="F145" s="19" t="n">
        <v>166</v>
      </c>
      <c r="G145" s="20" t="n">
        <v>0</v>
      </c>
      <c r="H145" s="21" t="n">
        <f aca="false">ROUNDDOWN(G145*F145,2)</f>
        <v>0</v>
      </c>
      <c r="J145" s="22"/>
    </row>
    <row r="146" customFormat="false" ht="15" hidden="false" customHeight="false" outlineLevel="0" collapsed="false">
      <c r="A146" s="16" t="s">
        <v>373</v>
      </c>
      <c r="B146" s="17" t="s">
        <v>374</v>
      </c>
      <c r="C146" s="18" t="s">
        <v>21</v>
      </c>
      <c r="D146" s="18" t="s">
        <v>375</v>
      </c>
      <c r="E146" s="16" t="s">
        <v>376</v>
      </c>
      <c r="F146" s="19" t="n">
        <v>58.8</v>
      </c>
      <c r="G146" s="20" t="n">
        <v>0</v>
      </c>
      <c r="H146" s="21" t="n">
        <f aca="false">ROUNDDOWN(G146*F146,2)</f>
        <v>0</v>
      </c>
      <c r="I146" s="25"/>
      <c r="J146" s="22"/>
    </row>
    <row r="147" customFormat="false" ht="15" hidden="false" customHeight="false" outlineLevel="0" collapsed="false">
      <c r="A147" s="10" t="n">
        <v>11</v>
      </c>
      <c r="B147" s="11"/>
      <c r="C147" s="11"/>
      <c r="D147" s="11" t="s">
        <v>377</v>
      </c>
      <c r="E147" s="11"/>
      <c r="F147" s="15"/>
      <c r="G147" s="12"/>
      <c r="H147" s="14" t="n">
        <f aca="false">SUM(H148:H153)</f>
        <v>0</v>
      </c>
      <c r="J147" s="22"/>
    </row>
    <row r="148" customFormat="false" ht="28.4" hidden="false" customHeight="false" outlineLevel="0" collapsed="false">
      <c r="A148" s="16" t="s">
        <v>378</v>
      </c>
      <c r="B148" s="17" t="s">
        <v>379</v>
      </c>
      <c r="C148" s="18" t="s">
        <v>21</v>
      </c>
      <c r="D148" s="18" t="s">
        <v>380</v>
      </c>
      <c r="E148" s="16" t="s">
        <v>23</v>
      </c>
      <c r="F148" s="19" t="n">
        <v>197.46</v>
      </c>
      <c r="G148" s="20" t="n">
        <v>0</v>
      </c>
      <c r="H148" s="21" t="n">
        <f aca="false">ROUNDDOWN(G148*F148,2)</f>
        <v>0</v>
      </c>
      <c r="J148" s="22"/>
    </row>
    <row r="149" customFormat="false" ht="28.4" hidden="false" customHeight="false" outlineLevel="0" collapsed="false">
      <c r="A149" s="16" t="s">
        <v>381</v>
      </c>
      <c r="B149" s="26" t="s">
        <v>382</v>
      </c>
      <c r="C149" s="18" t="s">
        <v>21</v>
      </c>
      <c r="D149" s="27" t="s">
        <v>383</v>
      </c>
      <c r="E149" s="16" t="s">
        <v>135</v>
      </c>
      <c r="F149" s="19" t="n">
        <v>6</v>
      </c>
      <c r="G149" s="20" t="n">
        <v>0</v>
      </c>
      <c r="H149" s="21" t="n">
        <f aca="false">ROUNDDOWN(G149*F149,2)</f>
        <v>0</v>
      </c>
      <c r="J149" s="22"/>
    </row>
    <row r="150" customFormat="false" ht="28.4" hidden="false" customHeight="false" outlineLevel="0" collapsed="false">
      <c r="A150" s="16" t="s">
        <v>384</v>
      </c>
      <c r="B150" s="17" t="s">
        <v>102</v>
      </c>
      <c r="C150" s="18" t="s">
        <v>21</v>
      </c>
      <c r="D150" s="18" t="s">
        <v>103</v>
      </c>
      <c r="E150" s="16" t="s">
        <v>28</v>
      </c>
      <c r="F150" s="19" t="n">
        <v>2.35</v>
      </c>
      <c r="G150" s="20" t="n">
        <v>0</v>
      </c>
      <c r="H150" s="21" t="n">
        <f aca="false">ROUNDDOWN(G150*F150,2)</f>
        <v>0</v>
      </c>
      <c r="J150" s="22"/>
    </row>
    <row r="151" customFormat="false" ht="28.4" hidden="false" customHeight="false" outlineLevel="0" collapsed="false">
      <c r="A151" s="16" t="s">
        <v>385</v>
      </c>
      <c r="B151" s="17" t="s">
        <v>30</v>
      </c>
      <c r="C151" s="18" t="s">
        <v>21</v>
      </c>
      <c r="D151" s="18" t="s">
        <v>105</v>
      </c>
      <c r="E151" s="16" t="s">
        <v>28</v>
      </c>
      <c r="F151" s="19" t="n">
        <v>2.35</v>
      </c>
      <c r="G151" s="20" t="n">
        <v>0</v>
      </c>
      <c r="H151" s="21" t="n">
        <f aca="false">ROUNDDOWN(G151*F151,2)</f>
        <v>0</v>
      </c>
      <c r="J151" s="22"/>
    </row>
    <row r="152" customFormat="false" ht="41.9" hidden="false" customHeight="false" outlineLevel="0" collapsed="false">
      <c r="A152" s="16" t="s">
        <v>386</v>
      </c>
      <c r="B152" s="17" t="s">
        <v>387</v>
      </c>
      <c r="C152" s="18" t="s">
        <v>21</v>
      </c>
      <c r="D152" s="18" t="s">
        <v>388</v>
      </c>
      <c r="E152" s="16" t="s">
        <v>23</v>
      </c>
      <c r="F152" s="19" t="n">
        <v>12.6</v>
      </c>
      <c r="G152" s="20" t="n">
        <v>0</v>
      </c>
      <c r="H152" s="21" t="n">
        <f aca="false">ROUNDDOWN(G152*F152,2)</f>
        <v>0</v>
      </c>
      <c r="J152" s="22"/>
    </row>
    <row r="153" customFormat="false" ht="28.4" hidden="false" customHeight="false" outlineLevel="0" collapsed="false">
      <c r="A153" s="16" t="s">
        <v>389</v>
      </c>
      <c r="B153" s="17" t="s">
        <v>390</v>
      </c>
      <c r="C153" s="18" t="s">
        <v>21</v>
      </c>
      <c r="D153" s="18" t="s">
        <v>391</v>
      </c>
      <c r="E153" s="16" t="s">
        <v>35</v>
      </c>
      <c r="F153" s="19" t="n">
        <v>31.3</v>
      </c>
      <c r="G153" s="20" t="n">
        <v>0</v>
      </c>
      <c r="H153" s="21" t="n">
        <f aca="false">ROUNDDOWN(G153*F153,2)</f>
        <v>0</v>
      </c>
      <c r="J153" s="22"/>
    </row>
    <row r="154" customFormat="false" ht="15" hidden="false" customHeight="false" outlineLevel="0" collapsed="false">
      <c r="A154" s="10" t="n">
        <v>12</v>
      </c>
      <c r="B154" s="11"/>
      <c r="C154" s="11"/>
      <c r="D154" s="11" t="s">
        <v>392</v>
      </c>
      <c r="E154" s="11"/>
      <c r="F154" s="12"/>
      <c r="G154" s="12"/>
      <c r="H154" s="14" t="n">
        <f aca="false">SUM(H155:H168)</f>
        <v>0</v>
      </c>
      <c r="J154" s="22"/>
    </row>
    <row r="155" customFormat="false" ht="28.4" hidden="false" customHeight="false" outlineLevel="0" collapsed="false">
      <c r="A155" s="16" t="s">
        <v>393</v>
      </c>
      <c r="B155" s="17" t="s">
        <v>118</v>
      </c>
      <c r="C155" s="18" t="s">
        <v>21</v>
      </c>
      <c r="D155" s="18" t="s">
        <v>119</v>
      </c>
      <c r="E155" s="16" t="s">
        <v>23</v>
      </c>
      <c r="F155" s="19" t="n">
        <v>38.4</v>
      </c>
      <c r="G155" s="20" t="n">
        <v>0</v>
      </c>
      <c r="H155" s="21" t="n">
        <f aca="false">ROUNDDOWN(G155*F155,2)</f>
        <v>0</v>
      </c>
      <c r="J155" s="22"/>
    </row>
    <row r="156" customFormat="false" ht="28.4" hidden="false" customHeight="false" outlineLevel="0" collapsed="false">
      <c r="A156" s="16" t="s">
        <v>394</v>
      </c>
      <c r="B156" s="17" t="s">
        <v>141</v>
      </c>
      <c r="C156" s="18" t="s">
        <v>21</v>
      </c>
      <c r="D156" s="18" t="s">
        <v>142</v>
      </c>
      <c r="E156" s="16" t="s">
        <v>35</v>
      </c>
      <c r="F156" s="19" t="n">
        <v>16</v>
      </c>
      <c r="G156" s="20" t="n">
        <v>0</v>
      </c>
      <c r="H156" s="21" t="n">
        <f aca="false">ROUNDDOWN(G156*F156,2)</f>
        <v>0</v>
      </c>
      <c r="J156" s="22"/>
    </row>
    <row r="157" customFormat="false" ht="28.4" hidden="false" customHeight="false" outlineLevel="0" collapsed="false">
      <c r="A157" s="16" t="s">
        <v>395</v>
      </c>
      <c r="B157" s="17" t="s">
        <v>355</v>
      </c>
      <c r="C157" s="18" t="s">
        <v>21</v>
      </c>
      <c r="D157" s="18" t="s">
        <v>356</v>
      </c>
      <c r="E157" s="16" t="s">
        <v>23</v>
      </c>
      <c r="F157" s="19" t="n">
        <v>76.8</v>
      </c>
      <c r="G157" s="20" t="n">
        <v>0</v>
      </c>
      <c r="H157" s="21" t="n">
        <f aca="false">ROUNDDOWN(G157*F157,2)</f>
        <v>0</v>
      </c>
      <c r="J157" s="22"/>
    </row>
    <row r="158" customFormat="false" ht="28.4" hidden="false" customHeight="false" outlineLevel="0" collapsed="false">
      <c r="A158" s="16" t="s">
        <v>396</v>
      </c>
      <c r="B158" s="17" t="s">
        <v>397</v>
      </c>
      <c r="C158" s="18" t="s">
        <v>21</v>
      </c>
      <c r="D158" s="18" t="s">
        <v>398</v>
      </c>
      <c r="E158" s="16" t="s">
        <v>28</v>
      </c>
      <c r="F158" s="19" t="n">
        <v>1.72</v>
      </c>
      <c r="G158" s="20" t="n">
        <v>0</v>
      </c>
      <c r="H158" s="21" t="n">
        <f aca="false">ROUNDDOWN(G158*F158,2)</f>
        <v>0</v>
      </c>
      <c r="J158" s="22"/>
    </row>
    <row r="159" customFormat="false" ht="41.9" hidden="false" customHeight="false" outlineLevel="0" collapsed="false">
      <c r="A159" s="16" t="s">
        <v>399</v>
      </c>
      <c r="B159" s="17" t="s">
        <v>124</v>
      </c>
      <c r="C159" s="18" t="s">
        <v>21</v>
      </c>
      <c r="D159" s="18" t="s">
        <v>125</v>
      </c>
      <c r="E159" s="16" t="s">
        <v>23</v>
      </c>
      <c r="F159" s="19" t="n">
        <v>76.8</v>
      </c>
      <c r="G159" s="20" t="n">
        <v>0</v>
      </c>
      <c r="H159" s="21" t="n">
        <f aca="false">ROUNDDOWN(G159*F159,2)</f>
        <v>0</v>
      </c>
      <c r="J159" s="22"/>
    </row>
    <row r="160" customFormat="false" ht="28.4" hidden="false" customHeight="false" outlineLevel="0" collapsed="false">
      <c r="A160" s="16" t="s">
        <v>400</v>
      </c>
      <c r="B160" s="17" t="s">
        <v>401</v>
      </c>
      <c r="C160" s="18" t="s">
        <v>26</v>
      </c>
      <c r="D160" s="18" t="s">
        <v>402</v>
      </c>
      <c r="E160" s="16" t="s">
        <v>35</v>
      </c>
      <c r="F160" s="19" t="n">
        <v>16</v>
      </c>
      <c r="G160" s="20" t="n">
        <v>0</v>
      </c>
      <c r="H160" s="21" t="n">
        <f aca="false">ROUNDDOWN(G160*F160,2)</f>
        <v>0</v>
      </c>
      <c r="J160" s="22"/>
    </row>
    <row r="161" customFormat="false" ht="28.4" hidden="false" customHeight="false" outlineLevel="0" collapsed="false">
      <c r="A161" s="16" t="s">
        <v>403</v>
      </c>
      <c r="B161" s="17" t="s">
        <v>401</v>
      </c>
      <c r="C161" s="18" t="s">
        <v>26</v>
      </c>
      <c r="D161" s="18" t="s">
        <v>402</v>
      </c>
      <c r="E161" s="16" t="s">
        <v>35</v>
      </c>
      <c r="F161" s="19" t="n">
        <v>16</v>
      </c>
      <c r="G161" s="20" t="n">
        <v>0</v>
      </c>
      <c r="H161" s="21" t="n">
        <f aca="false">ROUNDDOWN(G161*F161,2)</f>
        <v>0</v>
      </c>
      <c r="J161" s="22"/>
    </row>
    <row r="162" customFormat="false" ht="15" hidden="false" customHeight="false" outlineLevel="0" collapsed="false">
      <c r="A162" s="16" t="s">
        <v>404</v>
      </c>
      <c r="B162" s="17" t="s">
        <v>336</v>
      </c>
      <c r="C162" s="18" t="s">
        <v>21</v>
      </c>
      <c r="D162" s="18" t="s">
        <v>405</v>
      </c>
      <c r="E162" s="16" t="s">
        <v>28</v>
      </c>
      <c r="F162" s="19" t="n">
        <v>1.3</v>
      </c>
      <c r="G162" s="20" t="n">
        <v>0</v>
      </c>
      <c r="H162" s="21" t="n">
        <f aca="false">ROUNDDOWN(G162*F162,2)</f>
        <v>0</v>
      </c>
      <c r="J162" s="22"/>
    </row>
    <row r="163" customFormat="false" ht="15" hidden="false" customHeight="false" outlineLevel="0" collapsed="false">
      <c r="A163" s="16" t="s">
        <v>406</v>
      </c>
      <c r="B163" s="17" t="s">
        <v>407</v>
      </c>
      <c r="C163" s="18" t="s">
        <v>21</v>
      </c>
      <c r="D163" s="18" t="s">
        <v>408</v>
      </c>
      <c r="E163" s="16" t="s">
        <v>28</v>
      </c>
      <c r="F163" s="19" t="n">
        <v>0.72</v>
      </c>
      <c r="G163" s="20" t="n">
        <v>0</v>
      </c>
      <c r="H163" s="21" t="n">
        <f aca="false">ROUNDDOWN(G163*F163,2)</f>
        <v>0</v>
      </c>
      <c r="J163" s="22"/>
    </row>
    <row r="164" customFormat="false" ht="15" hidden="false" customHeight="false" outlineLevel="0" collapsed="false">
      <c r="A164" s="16" t="s">
        <v>409</v>
      </c>
      <c r="B164" s="17" t="s">
        <v>410</v>
      </c>
      <c r="C164" s="18" t="s">
        <v>21</v>
      </c>
      <c r="D164" s="18" t="s">
        <v>411</v>
      </c>
      <c r="E164" s="16" t="s">
        <v>23</v>
      </c>
      <c r="F164" s="19" t="n">
        <v>39.1</v>
      </c>
      <c r="G164" s="20" t="n">
        <v>0</v>
      </c>
      <c r="H164" s="21" t="n">
        <f aca="false">ROUNDDOWN(G164*F164,2)</f>
        <v>0</v>
      </c>
      <c r="J164" s="22"/>
    </row>
    <row r="165" customFormat="false" ht="15" hidden="false" customHeight="false" outlineLevel="0" collapsed="false">
      <c r="A165" s="16" t="s">
        <v>412</v>
      </c>
      <c r="B165" s="17" t="s">
        <v>341</v>
      </c>
      <c r="C165" s="18" t="s">
        <v>21</v>
      </c>
      <c r="D165" s="18" t="s">
        <v>342</v>
      </c>
      <c r="E165" s="16" t="s">
        <v>28</v>
      </c>
      <c r="F165" s="19" t="n">
        <v>0.58</v>
      </c>
      <c r="G165" s="20" t="n">
        <v>0</v>
      </c>
      <c r="H165" s="21" t="n">
        <f aca="false">ROUNDDOWN(G165*F165,2)</f>
        <v>0</v>
      </c>
      <c r="J165" s="22"/>
    </row>
    <row r="166" customFormat="false" ht="15" hidden="false" customHeight="false" outlineLevel="0" collapsed="false">
      <c r="A166" s="16" t="s">
        <v>413</v>
      </c>
      <c r="B166" s="17" t="s">
        <v>414</v>
      </c>
      <c r="C166" s="18" t="s">
        <v>21</v>
      </c>
      <c r="D166" s="18" t="s">
        <v>415</v>
      </c>
      <c r="E166" s="16" t="s">
        <v>23</v>
      </c>
      <c r="F166" s="19" t="n">
        <v>3.84</v>
      </c>
      <c r="G166" s="20" t="n">
        <v>0</v>
      </c>
      <c r="H166" s="21" t="n">
        <f aca="false">ROUNDDOWN(G166*F166,2)</f>
        <v>0</v>
      </c>
      <c r="J166" s="22"/>
    </row>
    <row r="167" customFormat="false" ht="28.4" hidden="false" customHeight="false" outlineLevel="0" collapsed="false">
      <c r="A167" s="16" t="s">
        <v>416</v>
      </c>
      <c r="B167" s="17" t="s">
        <v>417</v>
      </c>
      <c r="C167" s="18" t="s">
        <v>26</v>
      </c>
      <c r="D167" s="18" t="s">
        <v>418</v>
      </c>
      <c r="E167" s="16" t="s">
        <v>23</v>
      </c>
      <c r="F167" s="19" t="n">
        <v>9.6</v>
      </c>
      <c r="G167" s="20" t="n">
        <v>0</v>
      </c>
      <c r="H167" s="21" t="n">
        <f aca="false">ROUNDDOWN(G167*F167,2)</f>
        <v>0</v>
      </c>
      <c r="J167" s="22"/>
    </row>
    <row r="168" customFormat="false" ht="15" hidden="false" customHeight="false" outlineLevel="0" collapsed="false">
      <c r="A168" s="16" t="s">
        <v>419</v>
      </c>
      <c r="B168" s="17" t="s">
        <v>349</v>
      </c>
      <c r="C168" s="18" t="s">
        <v>21</v>
      </c>
      <c r="D168" s="18" t="s">
        <v>420</v>
      </c>
      <c r="E168" s="16" t="s">
        <v>52</v>
      </c>
      <c r="F168" s="19" t="n">
        <v>130</v>
      </c>
      <c r="G168" s="20" t="n">
        <v>0</v>
      </c>
      <c r="H168" s="21" t="n">
        <f aca="false">ROUNDDOWN(G168*F168,2)</f>
        <v>0</v>
      </c>
      <c r="J168" s="22"/>
    </row>
    <row r="169" customFormat="false" ht="15" hidden="false" customHeight="false" outlineLevel="0" collapsed="false">
      <c r="A169" s="10" t="s">
        <v>421</v>
      </c>
      <c r="B169" s="11"/>
      <c r="C169" s="11"/>
      <c r="D169" s="11" t="s">
        <v>422</v>
      </c>
      <c r="E169" s="11"/>
      <c r="F169" s="12"/>
      <c r="G169" s="12"/>
      <c r="H169" s="14" t="n">
        <f aca="false">H170+H176+H190</f>
        <v>0</v>
      </c>
      <c r="J169" s="22"/>
    </row>
    <row r="170" customFormat="false" ht="15" hidden="false" customHeight="false" outlineLevel="0" collapsed="false">
      <c r="A170" s="10" t="n">
        <v>1</v>
      </c>
      <c r="B170" s="11"/>
      <c r="C170" s="11"/>
      <c r="D170" s="11" t="s">
        <v>423</v>
      </c>
      <c r="E170" s="11"/>
      <c r="F170" s="12"/>
      <c r="G170" s="12"/>
      <c r="H170" s="14" t="n">
        <f aca="false">SUM(H171:H175)</f>
        <v>0</v>
      </c>
      <c r="J170" s="22"/>
    </row>
    <row r="171" customFormat="false" ht="28.4" hidden="false" customHeight="false" outlineLevel="0" collapsed="false">
      <c r="A171" s="16" t="s">
        <v>424</v>
      </c>
      <c r="B171" s="17" t="s">
        <v>425</v>
      </c>
      <c r="C171" s="18" t="s">
        <v>38</v>
      </c>
      <c r="D171" s="18" t="s">
        <v>426</v>
      </c>
      <c r="E171" s="16" t="s">
        <v>35</v>
      </c>
      <c r="F171" s="19" t="n">
        <v>2.8</v>
      </c>
      <c r="G171" s="20" t="n">
        <v>0</v>
      </c>
      <c r="H171" s="21" t="n">
        <f aca="false">ROUNDDOWN(G171*F171,2)</f>
        <v>0</v>
      </c>
      <c r="J171" s="22"/>
    </row>
    <row r="172" customFormat="false" ht="28.4" hidden="false" customHeight="false" outlineLevel="0" collapsed="false">
      <c r="A172" s="16" t="s">
        <v>427</v>
      </c>
      <c r="B172" s="17" t="s">
        <v>428</v>
      </c>
      <c r="C172" s="18" t="s">
        <v>38</v>
      </c>
      <c r="D172" s="18" t="s">
        <v>429</v>
      </c>
      <c r="E172" s="16" t="s">
        <v>35</v>
      </c>
      <c r="F172" s="19" t="n">
        <v>39.2</v>
      </c>
      <c r="G172" s="20" t="n">
        <v>0</v>
      </c>
      <c r="H172" s="21" t="n">
        <f aca="false">ROUNDDOWN(G172*F172,2)</f>
        <v>0</v>
      </c>
      <c r="J172" s="22"/>
    </row>
    <row r="173" customFormat="false" ht="28.4" hidden="false" customHeight="false" outlineLevel="0" collapsed="false">
      <c r="A173" s="16" t="s">
        <v>430</v>
      </c>
      <c r="B173" s="17" t="s">
        <v>431</v>
      </c>
      <c r="C173" s="18" t="s">
        <v>38</v>
      </c>
      <c r="D173" s="18" t="s">
        <v>432</v>
      </c>
      <c r="E173" s="16" t="s">
        <v>35</v>
      </c>
      <c r="F173" s="19" t="n">
        <v>33</v>
      </c>
      <c r="G173" s="20" t="n">
        <v>0</v>
      </c>
      <c r="H173" s="21" t="n">
        <f aca="false">ROUNDDOWN(G173*F173,2)</f>
        <v>0</v>
      </c>
      <c r="J173" s="22"/>
    </row>
    <row r="174" customFormat="false" ht="28.4" hidden="false" customHeight="false" outlineLevel="0" collapsed="false">
      <c r="A174" s="16" t="s">
        <v>433</v>
      </c>
      <c r="B174" s="17" t="s">
        <v>434</v>
      </c>
      <c r="C174" s="18" t="s">
        <v>26</v>
      </c>
      <c r="D174" s="18" t="s">
        <v>435</v>
      </c>
      <c r="E174" s="16" t="s">
        <v>23</v>
      </c>
      <c r="F174" s="19" t="n">
        <v>1</v>
      </c>
      <c r="G174" s="20" t="n">
        <v>0</v>
      </c>
      <c r="H174" s="21" t="n">
        <f aca="false">ROUNDDOWN(G174*F174,2)</f>
        <v>0</v>
      </c>
      <c r="J174" s="22"/>
    </row>
    <row r="175" customFormat="false" ht="41.9" hidden="false" customHeight="false" outlineLevel="0" collapsed="false">
      <c r="A175" s="16" t="s">
        <v>436</v>
      </c>
      <c r="B175" s="17" t="s">
        <v>437</v>
      </c>
      <c r="C175" s="18" t="s">
        <v>26</v>
      </c>
      <c r="D175" s="18" t="s">
        <v>438</v>
      </c>
      <c r="E175" s="16" t="s">
        <v>23</v>
      </c>
      <c r="F175" s="19" t="n">
        <v>1</v>
      </c>
      <c r="G175" s="20" t="n">
        <v>0</v>
      </c>
      <c r="H175" s="21" t="n">
        <f aca="false">ROUNDDOWN(G175*F175,2)</f>
        <v>0</v>
      </c>
      <c r="J175" s="22"/>
    </row>
    <row r="176" customFormat="false" ht="15" hidden="false" customHeight="false" outlineLevel="0" collapsed="false">
      <c r="A176" s="10" t="n">
        <v>2</v>
      </c>
      <c r="B176" s="11"/>
      <c r="C176" s="11"/>
      <c r="D176" s="11" t="s">
        <v>295</v>
      </c>
      <c r="E176" s="11"/>
      <c r="F176" s="12"/>
      <c r="G176" s="12"/>
      <c r="H176" s="14" t="n">
        <f aca="false">SUM(H177:H189)</f>
        <v>0</v>
      </c>
      <c r="J176" s="22"/>
    </row>
    <row r="177" customFormat="false" ht="28.4" hidden="false" customHeight="false" outlineLevel="0" collapsed="false">
      <c r="A177" s="16" t="s">
        <v>439</v>
      </c>
      <c r="B177" s="17" t="s">
        <v>440</v>
      </c>
      <c r="C177" s="18" t="s">
        <v>21</v>
      </c>
      <c r="D177" s="18" t="s">
        <v>441</v>
      </c>
      <c r="E177" s="16" t="s">
        <v>135</v>
      </c>
      <c r="F177" s="19" t="n">
        <v>1</v>
      </c>
      <c r="G177" s="20" t="n">
        <v>0</v>
      </c>
      <c r="H177" s="21" t="n">
        <f aca="false">ROUNDDOWN(G177*F177,2)</f>
        <v>0</v>
      </c>
      <c r="J177" s="22"/>
    </row>
    <row r="178" customFormat="false" ht="28.4" hidden="false" customHeight="false" outlineLevel="0" collapsed="false">
      <c r="A178" s="16" t="s">
        <v>442</v>
      </c>
      <c r="B178" s="17" t="s">
        <v>443</v>
      </c>
      <c r="C178" s="18" t="s">
        <v>38</v>
      </c>
      <c r="D178" s="18" t="s">
        <v>444</v>
      </c>
      <c r="E178" s="16" t="s">
        <v>135</v>
      </c>
      <c r="F178" s="19" t="n">
        <v>5</v>
      </c>
      <c r="G178" s="20" t="n">
        <v>0</v>
      </c>
      <c r="H178" s="21" t="n">
        <f aca="false">ROUNDDOWN(G178*F178,2)</f>
        <v>0</v>
      </c>
      <c r="J178" s="22"/>
    </row>
    <row r="179" customFormat="false" ht="28.4" hidden="false" customHeight="false" outlineLevel="0" collapsed="false">
      <c r="A179" s="16" t="s">
        <v>445</v>
      </c>
      <c r="B179" s="17" t="s">
        <v>446</v>
      </c>
      <c r="C179" s="18" t="s">
        <v>38</v>
      </c>
      <c r="D179" s="18" t="s">
        <v>447</v>
      </c>
      <c r="E179" s="16" t="s">
        <v>135</v>
      </c>
      <c r="F179" s="19" t="n">
        <v>3</v>
      </c>
      <c r="G179" s="20" t="n">
        <v>0</v>
      </c>
      <c r="H179" s="21" t="n">
        <f aca="false">ROUNDDOWN(G179*F179,2)</f>
        <v>0</v>
      </c>
      <c r="J179" s="22"/>
    </row>
    <row r="180" customFormat="false" ht="28.4" hidden="false" customHeight="false" outlineLevel="0" collapsed="false">
      <c r="A180" s="16" t="s">
        <v>448</v>
      </c>
      <c r="B180" s="17" t="s">
        <v>449</v>
      </c>
      <c r="C180" s="18" t="s">
        <v>38</v>
      </c>
      <c r="D180" s="18" t="s">
        <v>450</v>
      </c>
      <c r="E180" s="16" t="s">
        <v>135</v>
      </c>
      <c r="F180" s="19" t="n">
        <v>20</v>
      </c>
      <c r="G180" s="20" t="n">
        <v>0</v>
      </c>
      <c r="H180" s="21" t="n">
        <f aca="false">ROUNDDOWN(G180*F180,2)</f>
        <v>0</v>
      </c>
      <c r="J180" s="22"/>
    </row>
    <row r="181" customFormat="false" ht="41.9" hidden="false" customHeight="false" outlineLevel="0" collapsed="false">
      <c r="A181" s="16" t="s">
        <v>451</v>
      </c>
      <c r="B181" s="17" t="s">
        <v>452</v>
      </c>
      <c r="C181" s="18" t="s">
        <v>38</v>
      </c>
      <c r="D181" s="18" t="s">
        <v>453</v>
      </c>
      <c r="E181" s="16" t="s">
        <v>135</v>
      </c>
      <c r="F181" s="19" t="n">
        <v>1</v>
      </c>
      <c r="G181" s="20" t="n">
        <v>0</v>
      </c>
      <c r="H181" s="21" t="n">
        <f aca="false">ROUNDDOWN(G181*F181,2)</f>
        <v>0</v>
      </c>
      <c r="J181" s="22"/>
    </row>
    <row r="182" customFormat="false" ht="15" hidden="false" customHeight="false" outlineLevel="0" collapsed="false">
      <c r="A182" s="16" t="s">
        <v>454</v>
      </c>
      <c r="B182" s="17" t="s">
        <v>455</v>
      </c>
      <c r="C182" s="18" t="s">
        <v>21</v>
      </c>
      <c r="D182" s="18" t="s">
        <v>456</v>
      </c>
      <c r="E182" s="16" t="s">
        <v>35</v>
      </c>
      <c r="F182" s="19" t="n">
        <v>300</v>
      </c>
      <c r="G182" s="20" t="n">
        <v>0</v>
      </c>
      <c r="H182" s="21" t="n">
        <f aca="false">ROUNDDOWN(G182*F182,2)</f>
        <v>0</v>
      </c>
      <c r="J182" s="22"/>
    </row>
    <row r="183" customFormat="false" ht="15" hidden="false" customHeight="false" outlineLevel="0" collapsed="false">
      <c r="A183" s="16" t="s">
        <v>457</v>
      </c>
      <c r="B183" s="17" t="s">
        <v>458</v>
      </c>
      <c r="C183" s="18" t="s">
        <v>21</v>
      </c>
      <c r="D183" s="18" t="s">
        <v>459</v>
      </c>
      <c r="E183" s="16" t="s">
        <v>35</v>
      </c>
      <c r="F183" s="19" t="n">
        <v>700</v>
      </c>
      <c r="G183" s="20" t="n">
        <v>0</v>
      </c>
      <c r="H183" s="21" t="n">
        <f aca="false">ROUNDDOWN(G183*F183,2)</f>
        <v>0</v>
      </c>
      <c r="J183" s="22"/>
    </row>
    <row r="184" customFormat="false" ht="15" hidden="false" customHeight="false" outlineLevel="0" collapsed="false">
      <c r="A184" s="16" t="s">
        <v>460</v>
      </c>
      <c r="B184" s="17" t="s">
        <v>461</v>
      </c>
      <c r="C184" s="18" t="s">
        <v>21</v>
      </c>
      <c r="D184" s="18" t="s">
        <v>462</v>
      </c>
      <c r="E184" s="16" t="s">
        <v>135</v>
      </c>
      <c r="F184" s="19" t="n">
        <v>7</v>
      </c>
      <c r="G184" s="20" t="n">
        <v>0</v>
      </c>
      <c r="H184" s="21" t="n">
        <f aca="false">ROUNDDOWN(G184*F184,2)</f>
        <v>0</v>
      </c>
      <c r="J184" s="22"/>
    </row>
    <row r="185" customFormat="false" ht="15" hidden="false" customHeight="false" outlineLevel="0" collapsed="false">
      <c r="A185" s="16" t="s">
        <v>463</v>
      </c>
      <c r="B185" s="17" t="s">
        <v>464</v>
      </c>
      <c r="C185" s="18" t="s">
        <v>465</v>
      </c>
      <c r="D185" s="18" t="s">
        <v>466</v>
      </c>
      <c r="E185" s="16" t="s">
        <v>135</v>
      </c>
      <c r="F185" s="19" t="n">
        <v>200</v>
      </c>
      <c r="G185" s="20" t="n">
        <v>0</v>
      </c>
      <c r="H185" s="21" t="n">
        <f aca="false">ROUNDDOWN(G185*F185,2)</f>
        <v>0</v>
      </c>
      <c r="J185" s="22"/>
    </row>
    <row r="186" customFormat="false" ht="15" hidden="false" customHeight="false" outlineLevel="0" collapsed="false">
      <c r="A186" s="16" t="s">
        <v>467</v>
      </c>
      <c r="B186" s="17" t="s">
        <v>468</v>
      </c>
      <c r="C186" s="18" t="s">
        <v>368</v>
      </c>
      <c r="D186" s="18" t="s">
        <v>469</v>
      </c>
      <c r="E186" s="16" t="s">
        <v>135</v>
      </c>
      <c r="F186" s="19" t="n">
        <v>2</v>
      </c>
      <c r="G186" s="20" t="n">
        <v>0</v>
      </c>
      <c r="H186" s="21" t="n">
        <f aca="false">ROUNDDOWN(G186*F186,2)</f>
        <v>0</v>
      </c>
      <c r="J186" s="22"/>
    </row>
    <row r="187" customFormat="false" ht="28.4" hidden="false" customHeight="false" outlineLevel="0" collapsed="false">
      <c r="A187" s="16" t="s">
        <v>470</v>
      </c>
      <c r="B187" s="17" t="s">
        <v>471</v>
      </c>
      <c r="C187" s="18" t="s">
        <v>472</v>
      </c>
      <c r="D187" s="18" t="s">
        <v>473</v>
      </c>
      <c r="E187" s="16" t="s">
        <v>11</v>
      </c>
      <c r="F187" s="19" t="n">
        <v>1</v>
      </c>
      <c r="G187" s="20" t="n">
        <v>0</v>
      </c>
      <c r="H187" s="21" t="n">
        <f aca="false">ROUNDDOWN(G187*F187,2)</f>
        <v>0</v>
      </c>
      <c r="J187" s="22"/>
    </row>
    <row r="188" customFormat="false" ht="28.4" hidden="false" customHeight="false" outlineLevel="0" collapsed="false">
      <c r="A188" s="16" t="s">
        <v>474</v>
      </c>
      <c r="B188" s="17" t="s">
        <v>475</v>
      </c>
      <c r="C188" s="18" t="s">
        <v>21</v>
      </c>
      <c r="D188" s="18" t="s">
        <v>476</v>
      </c>
      <c r="E188" s="16" t="s">
        <v>35</v>
      </c>
      <c r="F188" s="19" t="n">
        <v>100</v>
      </c>
      <c r="G188" s="20" t="n">
        <v>0</v>
      </c>
      <c r="H188" s="21" t="n">
        <f aca="false">ROUNDDOWN(G188*F188,2)</f>
        <v>0</v>
      </c>
      <c r="J188" s="22"/>
    </row>
    <row r="189" customFormat="false" ht="15" hidden="false" customHeight="false" outlineLevel="0" collapsed="false">
      <c r="A189" s="16" t="s">
        <v>477</v>
      </c>
      <c r="B189" s="17" t="s">
        <v>478</v>
      </c>
      <c r="C189" s="18" t="s">
        <v>21</v>
      </c>
      <c r="D189" s="18" t="s">
        <v>479</v>
      </c>
      <c r="E189" s="16" t="s">
        <v>35</v>
      </c>
      <c r="F189" s="19" t="n">
        <v>100</v>
      </c>
      <c r="G189" s="20" t="n">
        <v>0</v>
      </c>
      <c r="H189" s="21" t="n">
        <f aca="false">ROUNDDOWN(G189*F189,2)</f>
        <v>0</v>
      </c>
      <c r="J189" s="22"/>
    </row>
    <row r="190" customFormat="false" ht="15.65" hidden="false" customHeight="false" outlineLevel="0" collapsed="false">
      <c r="A190" s="10" t="n">
        <v>3</v>
      </c>
      <c r="B190" s="11"/>
      <c r="C190" s="11"/>
      <c r="D190" s="11" t="s">
        <v>147</v>
      </c>
      <c r="E190" s="11"/>
      <c r="F190" s="12"/>
      <c r="G190" s="12"/>
      <c r="H190" s="14" t="n">
        <f aca="false">SUM(H191:H203)</f>
        <v>0</v>
      </c>
      <c r="J190" s="22"/>
    </row>
    <row r="191" customFormat="false" ht="28.4" hidden="false" customHeight="false" outlineLevel="0" collapsed="false">
      <c r="A191" s="16" t="s">
        <v>480</v>
      </c>
      <c r="B191" s="17" t="s">
        <v>481</v>
      </c>
      <c r="C191" s="18" t="s">
        <v>38</v>
      </c>
      <c r="D191" s="18" t="s">
        <v>482</v>
      </c>
      <c r="E191" s="16" t="s">
        <v>135</v>
      </c>
      <c r="F191" s="19" t="n">
        <v>1</v>
      </c>
      <c r="G191" s="20" t="n">
        <v>0</v>
      </c>
      <c r="H191" s="21" t="n">
        <f aca="false">ROUNDDOWN(G191*F191,2)</f>
        <v>0</v>
      </c>
      <c r="J191" s="22"/>
    </row>
    <row r="192" customFormat="false" ht="28.4" hidden="false" customHeight="false" outlineLevel="0" collapsed="false">
      <c r="A192" s="16" t="s">
        <v>483</v>
      </c>
      <c r="B192" s="17" t="s">
        <v>484</v>
      </c>
      <c r="C192" s="18" t="s">
        <v>368</v>
      </c>
      <c r="D192" s="18" t="s">
        <v>485</v>
      </c>
      <c r="E192" s="16" t="s">
        <v>135</v>
      </c>
      <c r="F192" s="19" t="n">
        <v>1</v>
      </c>
      <c r="G192" s="20" t="n">
        <v>0</v>
      </c>
      <c r="H192" s="21" t="n">
        <f aca="false">ROUNDDOWN(G192*F192,2)</f>
        <v>0</v>
      </c>
      <c r="J192" s="22"/>
    </row>
    <row r="193" customFormat="false" ht="28.4" hidden="false" customHeight="false" outlineLevel="0" collapsed="false">
      <c r="A193" s="16" t="s">
        <v>486</v>
      </c>
      <c r="B193" s="17" t="s">
        <v>487</v>
      </c>
      <c r="C193" s="18" t="s">
        <v>21</v>
      </c>
      <c r="D193" s="18" t="s">
        <v>488</v>
      </c>
      <c r="E193" s="16" t="s">
        <v>135</v>
      </c>
      <c r="F193" s="19" t="n">
        <v>3</v>
      </c>
      <c r="G193" s="20" t="n">
        <v>0</v>
      </c>
      <c r="H193" s="21" t="n">
        <f aca="false">ROUNDDOWN(G193*F193,2)</f>
        <v>0</v>
      </c>
      <c r="J193" s="22"/>
    </row>
    <row r="194" customFormat="false" ht="28.4" hidden="false" customHeight="false" outlineLevel="0" collapsed="false">
      <c r="A194" s="16" t="s">
        <v>489</v>
      </c>
      <c r="B194" s="17" t="s">
        <v>490</v>
      </c>
      <c r="C194" s="18" t="s">
        <v>21</v>
      </c>
      <c r="D194" s="18" t="s">
        <v>491</v>
      </c>
      <c r="E194" s="16" t="s">
        <v>35</v>
      </c>
      <c r="F194" s="19" t="n">
        <v>200</v>
      </c>
      <c r="G194" s="20" t="n">
        <v>0</v>
      </c>
      <c r="H194" s="21" t="n">
        <f aca="false">ROUNDDOWN(G194*F194,2)</f>
        <v>0</v>
      </c>
      <c r="J194" s="22"/>
    </row>
    <row r="195" customFormat="false" ht="41.9" hidden="false" customHeight="false" outlineLevel="0" collapsed="false">
      <c r="A195" s="16" t="s">
        <v>492</v>
      </c>
      <c r="B195" s="17" t="s">
        <v>493</v>
      </c>
      <c r="C195" s="18" t="s">
        <v>21</v>
      </c>
      <c r="D195" s="18" t="s">
        <v>494</v>
      </c>
      <c r="E195" s="16" t="s">
        <v>35</v>
      </c>
      <c r="F195" s="19" t="n">
        <v>3</v>
      </c>
      <c r="G195" s="20" t="n">
        <v>0</v>
      </c>
      <c r="H195" s="21" t="n">
        <f aca="false">ROUNDDOWN(G195*F195,2)</f>
        <v>0</v>
      </c>
      <c r="J195" s="22"/>
    </row>
    <row r="196" customFormat="false" ht="15" hidden="false" customHeight="false" outlineLevel="0" collapsed="false">
      <c r="A196" s="16" t="s">
        <v>495</v>
      </c>
      <c r="B196" s="17" t="s">
        <v>496</v>
      </c>
      <c r="C196" s="18" t="s">
        <v>38</v>
      </c>
      <c r="D196" s="18" t="s">
        <v>497</v>
      </c>
      <c r="E196" s="16" t="s">
        <v>135</v>
      </c>
      <c r="F196" s="19" t="n">
        <v>1</v>
      </c>
      <c r="G196" s="20" t="n">
        <v>0</v>
      </c>
      <c r="H196" s="21" t="n">
        <f aca="false">ROUNDDOWN(G196*F196,2)</f>
        <v>0</v>
      </c>
      <c r="J196" s="22"/>
    </row>
    <row r="197" customFormat="false" ht="15" hidden="false" customHeight="false" outlineLevel="0" collapsed="false">
      <c r="A197" s="16" t="s">
        <v>498</v>
      </c>
      <c r="B197" s="17" t="s">
        <v>499</v>
      </c>
      <c r="C197" s="18" t="s">
        <v>21</v>
      </c>
      <c r="D197" s="18" t="s">
        <v>500</v>
      </c>
      <c r="E197" s="16" t="s">
        <v>135</v>
      </c>
      <c r="F197" s="19" t="n">
        <v>1</v>
      </c>
      <c r="G197" s="20" t="n">
        <v>0</v>
      </c>
      <c r="H197" s="21" t="n">
        <f aca="false">ROUNDDOWN(G197*F197,2)</f>
        <v>0</v>
      </c>
      <c r="J197" s="22"/>
    </row>
    <row r="198" customFormat="false" ht="15" hidden="false" customHeight="false" outlineLevel="0" collapsed="false">
      <c r="A198" s="16" t="s">
        <v>501</v>
      </c>
      <c r="B198" s="17" t="s">
        <v>502</v>
      </c>
      <c r="C198" s="18" t="s">
        <v>21</v>
      </c>
      <c r="D198" s="18" t="s">
        <v>503</v>
      </c>
      <c r="E198" s="16" t="s">
        <v>135</v>
      </c>
      <c r="F198" s="19" t="n">
        <v>1</v>
      </c>
      <c r="G198" s="20" t="n">
        <v>0</v>
      </c>
      <c r="H198" s="21" t="n">
        <f aca="false">ROUNDDOWN(G198*F198,2)</f>
        <v>0</v>
      </c>
      <c r="J198" s="22"/>
    </row>
    <row r="199" customFormat="false" ht="15" hidden="false" customHeight="false" outlineLevel="0" collapsed="false">
      <c r="A199" s="16" t="s">
        <v>504</v>
      </c>
      <c r="B199" s="17" t="s">
        <v>505</v>
      </c>
      <c r="C199" s="18" t="s">
        <v>21</v>
      </c>
      <c r="D199" s="18" t="s">
        <v>506</v>
      </c>
      <c r="E199" s="16" t="s">
        <v>135</v>
      </c>
      <c r="F199" s="19" t="n">
        <v>2</v>
      </c>
      <c r="G199" s="20" t="n">
        <v>0</v>
      </c>
      <c r="H199" s="21" t="n">
        <f aca="false">ROUNDDOWN(G199*F199,2)</f>
        <v>0</v>
      </c>
      <c r="J199" s="22"/>
    </row>
    <row r="200" customFormat="false" ht="28.4" hidden="false" customHeight="false" outlineLevel="0" collapsed="false">
      <c r="A200" s="16" t="s">
        <v>507</v>
      </c>
      <c r="B200" s="17" t="s">
        <v>508</v>
      </c>
      <c r="C200" s="18" t="s">
        <v>465</v>
      </c>
      <c r="D200" s="18" t="s">
        <v>509</v>
      </c>
      <c r="E200" s="16" t="s">
        <v>135</v>
      </c>
      <c r="F200" s="19" t="n">
        <v>1</v>
      </c>
      <c r="G200" s="20" t="n">
        <v>0</v>
      </c>
      <c r="H200" s="21" t="n">
        <f aca="false">ROUNDDOWN(G200*F200,2)</f>
        <v>0</v>
      </c>
      <c r="J200" s="22"/>
    </row>
    <row r="201" customFormat="false" ht="28.4" hidden="false" customHeight="false" outlineLevel="0" collapsed="false">
      <c r="A201" s="16" t="s">
        <v>510</v>
      </c>
      <c r="B201" s="17" t="s">
        <v>511</v>
      </c>
      <c r="C201" s="18" t="s">
        <v>465</v>
      </c>
      <c r="D201" s="18" t="s">
        <v>512</v>
      </c>
      <c r="E201" s="16" t="s">
        <v>135</v>
      </c>
      <c r="F201" s="19" t="n">
        <v>1</v>
      </c>
      <c r="G201" s="20" t="n">
        <v>0</v>
      </c>
      <c r="H201" s="21" t="n">
        <f aca="false">ROUNDDOWN(G201*F201,2)</f>
        <v>0</v>
      </c>
      <c r="J201" s="22"/>
    </row>
    <row r="202" customFormat="false" ht="28.4" hidden="false" customHeight="false" outlineLevel="0" collapsed="false">
      <c r="A202" s="16" t="s">
        <v>513</v>
      </c>
      <c r="B202" s="17" t="s">
        <v>514</v>
      </c>
      <c r="C202" s="18" t="s">
        <v>465</v>
      </c>
      <c r="D202" s="18" t="s">
        <v>515</v>
      </c>
      <c r="E202" s="16" t="s">
        <v>135</v>
      </c>
      <c r="F202" s="19" t="n">
        <v>1</v>
      </c>
      <c r="G202" s="20" t="n">
        <v>0</v>
      </c>
      <c r="H202" s="21" t="n">
        <f aca="false">ROUNDDOWN(G202*F202,2)</f>
        <v>0</v>
      </c>
      <c r="J202" s="22"/>
    </row>
    <row r="203" customFormat="false" ht="15" hidden="false" customHeight="false" outlineLevel="0" collapsed="false">
      <c r="A203" s="16" t="s">
        <v>123</v>
      </c>
      <c r="B203" s="17" t="s">
        <v>516</v>
      </c>
      <c r="C203" s="18" t="s">
        <v>38</v>
      </c>
      <c r="D203" s="18" t="s">
        <v>517</v>
      </c>
      <c r="E203" s="16" t="s">
        <v>135</v>
      </c>
      <c r="F203" s="19" t="n">
        <v>1</v>
      </c>
      <c r="G203" s="20" t="n">
        <v>0</v>
      </c>
      <c r="H203" s="21" t="n">
        <f aca="false">ROUNDDOWN(G203*F203,2)</f>
        <v>0</v>
      </c>
      <c r="J203" s="22"/>
    </row>
    <row r="204" customFormat="false" ht="15" hidden="false" customHeight="false" outlineLevel="0" collapsed="false">
      <c r="A204" s="28"/>
      <c r="B204" s="29"/>
      <c r="C204" s="29"/>
      <c r="D204" s="29"/>
      <c r="E204" s="29"/>
      <c r="F204" s="29"/>
      <c r="G204" s="29"/>
      <c r="H204" s="30"/>
      <c r="J204" s="22"/>
    </row>
    <row r="205" customFormat="false" ht="15" hidden="false" customHeight="false" outlineLevel="0" collapsed="false">
      <c r="A205" s="28"/>
      <c r="B205" s="29"/>
      <c r="C205" s="29"/>
      <c r="D205" s="29"/>
      <c r="E205" s="29"/>
      <c r="F205" s="29"/>
      <c r="G205" s="29"/>
      <c r="H205" s="30"/>
      <c r="J205" s="22"/>
    </row>
    <row r="206" customFormat="false" ht="15" hidden="false" customHeight="true" outlineLevel="0" collapsed="false">
      <c r="A206" s="31" t="s">
        <v>518</v>
      </c>
      <c r="B206" s="31"/>
      <c r="C206" s="31"/>
      <c r="D206" s="31"/>
      <c r="E206" s="29"/>
      <c r="F206" s="29"/>
      <c r="G206" s="29"/>
      <c r="H206" s="30"/>
      <c r="J206" s="22"/>
    </row>
    <row r="207" customFormat="false" ht="15" hidden="false" customHeight="false" outlineLevel="0" collapsed="false">
      <c r="A207" s="28"/>
      <c r="B207" s="29"/>
      <c r="C207" s="29"/>
      <c r="D207" s="29"/>
      <c r="E207" s="29"/>
      <c r="F207" s="29"/>
      <c r="G207" s="29"/>
      <c r="H207" s="30"/>
      <c r="J207" s="22"/>
    </row>
    <row r="208" customFormat="false" ht="15.65" hidden="false" customHeight="true" outlineLevel="0" collapsed="false">
      <c r="A208" s="32"/>
      <c r="B208" s="32"/>
      <c r="C208" s="32"/>
      <c r="E208" s="33" t="s">
        <v>519</v>
      </c>
      <c r="F208" s="33"/>
      <c r="G208" s="34" t="n">
        <f aca="false">SUM(H169+H8)</f>
        <v>0</v>
      </c>
      <c r="H208" s="35"/>
      <c r="J208" s="22"/>
    </row>
    <row r="209" customFormat="false" ht="15.65" hidden="false" customHeight="true" outlineLevel="0" collapsed="false">
      <c r="A209" s="32"/>
      <c r="B209" s="32"/>
      <c r="C209" s="32"/>
      <c r="D209" s="36" t="s">
        <v>520</v>
      </c>
      <c r="E209" s="37" t="s">
        <v>521</v>
      </c>
      <c r="F209" s="37"/>
      <c r="G209" s="38" t="n">
        <f aca="false">G208*G3</f>
        <v>0</v>
      </c>
      <c r="H209" s="35"/>
      <c r="J209" s="22"/>
    </row>
    <row r="210" customFormat="false" ht="15.65" hidden="false" customHeight="true" outlineLevel="0" collapsed="false">
      <c r="A210" s="32"/>
      <c r="B210" s="32"/>
      <c r="C210" s="32"/>
      <c r="D210" s="36"/>
      <c r="E210" s="39" t="s">
        <v>522</v>
      </c>
      <c r="F210" s="39"/>
      <c r="G210" s="40" t="n">
        <f aca="false">G208+G209</f>
        <v>0</v>
      </c>
      <c r="H210" s="35"/>
      <c r="J210" s="22"/>
    </row>
    <row r="211" customFormat="false" ht="15.65" hidden="false" customHeight="true" outlineLevel="0" collapsed="false">
      <c r="A211" s="41"/>
      <c r="B211" s="42"/>
      <c r="C211" s="42"/>
      <c r="D211" s="36"/>
      <c r="E211" s="42"/>
      <c r="F211" s="42"/>
      <c r="G211" s="42"/>
      <c r="H211" s="43"/>
      <c r="J211" s="22"/>
    </row>
    <row r="212" customFormat="false" ht="15" hidden="false" customHeight="false" outlineLevel="0" collapsed="false">
      <c r="A212" s="44"/>
      <c r="B212" s="45"/>
      <c r="C212" s="45"/>
      <c r="D212" s="45" t="s">
        <v>523</v>
      </c>
      <c r="E212" s="45"/>
      <c r="F212" s="45"/>
      <c r="G212" s="45"/>
      <c r="H212" s="46"/>
      <c r="J212" s="22"/>
    </row>
    <row r="213" customFormat="false" ht="41.75" hidden="false" customHeight="true" outlineLevel="0" collapsed="false"/>
    <row r="214" customFormat="false" ht="15" hidden="false" customHeight="false" outlineLevel="0" collapsed="false"/>
    <row r="215" customFormat="false" ht="15" hidden="false" customHeight="false" outlineLevel="0" collapsed="false"/>
    <row r="216" customFormat="false" ht="15" hidden="false" customHeight="false" outlineLevel="0" collapsed="false"/>
    <row r="217" customFormat="false" ht="15" hidden="false" customHeight="false" outlineLevel="0" collapsed="false"/>
    <row r="218" customFormat="false" ht="15" hidden="false" customHeight="false" outlineLevel="0" collapsed="false"/>
    <row r="219" customFormat="false" ht="15" hidden="false" customHeight="false" outlineLevel="0" collapsed="false"/>
    <row r="220" customFormat="false" ht="15" hidden="false" customHeight="false" outlineLevel="0" collapsed="false"/>
    <row r="221" customFormat="false" ht="15" hidden="false" customHeight="false" outlineLevel="0" collapsed="false"/>
    <row r="222" customFormat="false" ht="15" hidden="false" customHeight="false" outlineLevel="0" collapsed="false"/>
    <row r="223" customFormat="false" ht="15" hidden="false" customHeight="false" outlineLevel="0" collapsed="false"/>
    <row r="224" customFormat="false" ht="15" hidden="false" customHeight="false" outlineLevel="0" collapsed="false"/>
    <row r="225" customFormat="false" ht="15" hidden="false" customHeight="false" outlineLevel="0" collapsed="false"/>
    <row r="226" customFormat="false" ht="15" hidden="false" customHeight="false" outlineLevel="0" collapsed="false"/>
    <row r="227" customFormat="false" ht="15" hidden="false" customHeight="false" outlineLevel="0" collapsed="false"/>
    <row r="228" customFormat="false" ht="15" hidden="false" customHeight="false" outlineLevel="0" collapsed="false"/>
    <row r="229" customFormat="false" ht="15" hidden="false" customHeight="false" outlineLevel="0" collapsed="false"/>
    <row r="230" customFormat="false" ht="15" hidden="false" customHeight="false" outlineLevel="0" collapsed="false"/>
    <row r="231" customFormat="false" ht="15" hidden="false" customHeight="false" outlineLevel="0" collapsed="false"/>
    <row r="232" customFormat="false" ht="15" hidden="false" customHeight="false" outlineLevel="0" collapsed="false"/>
    <row r="233" customFormat="false" ht="15" hidden="false" customHeight="false" outlineLevel="0" collapsed="false"/>
    <row r="234" customFormat="false" ht="15" hidden="false" customHeight="false" outlineLevel="0" collapsed="false"/>
    <row r="235" customFormat="false" ht="15" hidden="false" customHeight="false" outlineLevel="0" collapsed="false"/>
    <row r="236" customFormat="false" ht="15" hidden="false" customHeight="false" outlineLevel="0" collapsed="false"/>
    <row r="237" customFormat="false" ht="15" hidden="false" customHeight="false" outlineLevel="0" collapsed="false"/>
    <row r="238" customFormat="false" ht="15" hidden="false" customHeight="false" outlineLevel="0" collapsed="false"/>
    <row r="239" customFormat="false" ht="15" hidden="false" customHeight="false" outlineLevel="0" collapsed="false"/>
    <row r="240" customFormat="false" ht="15" hidden="false" customHeight="false" outlineLevel="0" collapsed="false"/>
    <row r="241" customFormat="false" ht="15" hidden="false" customHeight="false" outlineLevel="0" collapsed="false"/>
    <row r="242" customFormat="false" ht="15" hidden="false" customHeight="false" outlineLevel="0" collapsed="false"/>
    <row r="243" customFormat="false" ht="15" hidden="false" customHeight="false" outlineLevel="0" collapsed="false"/>
    <row r="244" customFormat="false" ht="15" hidden="false" customHeight="false" outlineLevel="0" collapsed="false"/>
    <row r="245" customFormat="false" ht="15" hidden="false" customHeight="false" outlineLevel="0" collapsed="false"/>
    <row r="246" customFormat="false" ht="15" hidden="false" customHeight="false" outlineLevel="0" collapsed="false"/>
  </sheetData>
  <mergeCells count="14">
    <mergeCell ref="A1:H1"/>
    <mergeCell ref="A2:H2"/>
    <mergeCell ref="A3:E3"/>
    <mergeCell ref="A4:H4"/>
    <mergeCell ref="A5:H5"/>
    <mergeCell ref="A6:H6"/>
    <mergeCell ref="A206:D206"/>
    <mergeCell ref="A208:C208"/>
    <mergeCell ref="E208:F208"/>
    <mergeCell ref="A209:C209"/>
    <mergeCell ref="D209:D211"/>
    <mergeCell ref="E209:F209"/>
    <mergeCell ref="A210:C210"/>
    <mergeCell ref="E210:F210"/>
  </mergeCells>
  <printOptions headings="false" gridLines="false" gridLinesSet="true" horizontalCentered="false" verticalCentered="false"/>
  <pageMargins left="0.5" right="0.5" top="0.299305555555556" bottom="0.619444444444444" header="0.511805555555555" footer="0.259722222222222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41"/>
  <sheetViews>
    <sheetView showFormulas="false" showGridLines="true" showRowColHeaders="true" showZeros="true" rightToLeft="false" tabSelected="false" showOutlineSymbols="false" defaultGridColor="true" view="normal" topLeftCell="A1" colorId="64" zoomScale="105" zoomScaleNormal="105" zoomScalePageLayoutView="100" workbookViewId="0">
      <selection pane="topLeft" activeCell="A3" activeCellId="0" sqref="A3"/>
    </sheetView>
  </sheetViews>
  <sheetFormatPr defaultRowHeight="12.8" zeroHeight="false" outlineLevelRow="0" outlineLevelCol="0"/>
  <cols>
    <col collapsed="false" customWidth="true" hidden="false" outlineLevel="0" max="1" min="1" style="0" width="8.37"/>
    <col collapsed="false" customWidth="true" hidden="false" outlineLevel="0" max="2" min="2" style="0" width="12.42"/>
    <col collapsed="false" customWidth="true" hidden="false" outlineLevel="0" max="3" min="3" style="0" width="13.36"/>
    <col collapsed="false" customWidth="true" hidden="false" outlineLevel="0" max="4" min="4" style="0" width="14.85"/>
    <col collapsed="false" customWidth="true" hidden="false" outlineLevel="0" max="5" min="5" style="0" width="8.37"/>
    <col collapsed="false" customWidth="true" hidden="false" outlineLevel="0" max="6" min="6" style="0" width="8.51"/>
    <col collapsed="false" customWidth="true" hidden="false" outlineLevel="0" max="7" min="7" style="0" width="13.36"/>
    <col collapsed="false" customWidth="true" hidden="false" outlineLevel="0" max="8" min="8" style="0" width="7.69"/>
    <col collapsed="false" customWidth="true" hidden="false" outlineLevel="0" max="9" min="9" style="0" width="13.77"/>
    <col collapsed="false" customWidth="true" hidden="false" outlineLevel="0" max="10" min="10" style="0" width="7.69"/>
    <col collapsed="false" customWidth="true" hidden="false" outlineLevel="0" max="11" min="11" style="0" width="13.9"/>
    <col collapsed="false" customWidth="true" hidden="false" outlineLevel="0" max="12" min="12" style="0" width="7.69"/>
    <col collapsed="false" customWidth="true" hidden="false" outlineLevel="0" max="13" min="13" style="0" width="13.36"/>
    <col collapsed="false" customWidth="true" hidden="false" outlineLevel="0" max="14" min="14" style="0" width="7.69"/>
    <col collapsed="false" customWidth="true" hidden="false" outlineLevel="0" max="15" min="15" style="0" width="13.63"/>
    <col collapsed="false" customWidth="true" hidden="false" outlineLevel="0" max="16" min="16" style="0" width="8.51"/>
    <col collapsed="false" customWidth="true" hidden="false" outlineLevel="0" max="17" min="17" style="0" width="13.5"/>
    <col collapsed="false" customWidth="true" hidden="false" outlineLevel="0" max="1025" min="18" style="0" width="8.37"/>
  </cols>
  <sheetData>
    <row r="1" customFormat="false" ht="127.6" hidden="false" customHeight="true" outlineLevel="0" collapsed="false">
      <c r="A1" s="47" t="str">
        <f aca="false">'MODELO ORÇAMENTO'!A1</f>
        <v>LOGO DA EMPRESA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customFormat="false" ht="15" hidden="false" customHeight="true" outlineLevel="0" collapsed="false">
      <c r="A2" s="48" t="str">
        <f aca="false">'MODELO ORÇAMENTO'!A3</f>
        <v>OBRA: REFORMA E ADEQUAÇÃO, EMEI PROFª RUTHNÉIA DE CÁSSIA SOUZA.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9" t="s">
        <v>524</v>
      </c>
      <c r="M2" s="50" t="n">
        <f aca="false">'MODELO ORÇAMENTO'!G3</f>
        <v>0</v>
      </c>
      <c r="N2" s="51" t="s">
        <v>525</v>
      </c>
      <c r="O2" s="51"/>
      <c r="P2" s="52" t="s">
        <v>526</v>
      </c>
      <c r="Q2" s="52"/>
    </row>
    <row r="3" customFormat="false" ht="15" hidden="false" customHeight="true" outlineLevel="0" collapsed="false">
      <c r="A3" s="53" t="str">
        <f aca="false">'MODELO ORÇAMENTO'!A5</f>
        <v>LOCAL: RUA HERCULANO DE AZEVEDO Nº, 543.</v>
      </c>
      <c r="B3" s="53"/>
      <c r="C3" s="53"/>
      <c r="D3" s="53"/>
      <c r="E3" s="53"/>
      <c r="F3" s="53"/>
      <c r="G3" s="53"/>
      <c r="H3" s="53"/>
      <c r="I3" s="53"/>
      <c r="J3" s="53"/>
      <c r="K3" s="53"/>
      <c r="Q3" s="35"/>
    </row>
    <row r="4" customFormat="false" ht="25.55" hidden="false" customHeight="true" outlineLevel="0" collapsed="false">
      <c r="A4" s="54" t="str">
        <f aca="false">'MODELO ORÇAMENTO'!A4</f>
        <v>BANCOS: AGESUL 01/2021 – CPOS 03/2021 – FDE 01/2021 – IOPES 01/2021 – ORSE 01/2021 – SBC 04/2021 – SEDOP 03/2021 – SINAPI 03/2021– SIURB 01/2021 – SUDECAP 02/2021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customFormat="false" ht="15" hidden="false" customHeight="true" outlineLevel="0" collapsed="false">
      <c r="A5" s="55" t="str">
        <f aca="false">'MODELO ORÇAMENTO'!A6</f>
        <v>DATA:   /   /</v>
      </c>
      <c r="B5" s="55"/>
      <c r="C5" s="55"/>
      <c r="D5" s="55"/>
      <c r="E5" s="56"/>
      <c r="F5" s="56"/>
      <c r="G5" s="56"/>
      <c r="H5" s="56"/>
      <c r="I5" s="57"/>
      <c r="J5" s="58"/>
      <c r="K5" s="58"/>
      <c r="L5" s="58"/>
      <c r="M5" s="58"/>
      <c r="N5" s="58"/>
      <c r="O5" s="58"/>
      <c r="P5" s="58"/>
      <c r="Q5" s="59"/>
    </row>
    <row r="6" customFormat="false" ht="12.8" hidden="false" customHeight="true" outlineLevel="0" collapsed="false">
      <c r="A6" s="60" t="s">
        <v>527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customFormat="false" ht="12.8" hidden="false" customHeight="false" outlineLevel="0" collapsed="false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customFormat="false" ht="12.8" hidden="false" customHeight="false" outlineLevel="0" collapsed="false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</row>
    <row r="9" customFormat="false" ht="12.8" hidden="false" customHeight="false" outlineLevel="0" collapsed="false">
      <c r="A9" s="61" t="s">
        <v>7</v>
      </c>
      <c r="B9" s="61" t="s">
        <v>10</v>
      </c>
      <c r="C9" s="61"/>
      <c r="D9" s="62" t="s">
        <v>528</v>
      </c>
      <c r="E9" s="62"/>
      <c r="F9" s="62" t="s">
        <v>529</v>
      </c>
      <c r="G9" s="62"/>
      <c r="H9" s="62" t="s">
        <v>530</v>
      </c>
      <c r="I9" s="62"/>
      <c r="J9" s="62" t="s">
        <v>531</v>
      </c>
      <c r="K9" s="62"/>
      <c r="L9" s="62" t="s">
        <v>532</v>
      </c>
      <c r="M9" s="62"/>
      <c r="N9" s="62" t="s">
        <v>533</v>
      </c>
      <c r="O9" s="62"/>
      <c r="P9" s="62" t="s">
        <v>534</v>
      </c>
      <c r="Q9" s="62"/>
    </row>
    <row r="10" customFormat="false" ht="12.8" hidden="false" customHeight="false" outlineLevel="0" collapsed="false">
      <c r="A10" s="61"/>
      <c r="B10" s="61"/>
      <c r="C10" s="61"/>
      <c r="D10" s="63" t="s">
        <v>535</v>
      </c>
      <c r="E10" s="63" t="s">
        <v>536</v>
      </c>
      <c r="F10" s="63" t="s">
        <v>537</v>
      </c>
      <c r="G10" s="63" t="s">
        <v>538</v>
      </c>
      <c r="H10" s="63" t="s">
        <v>537</v>
      </c>
      <c r="I10" s="63" t="s">
        <v>538</v>
      </c>
      <c r="J10" s="63" t="s">
        <v>537</v>
      </c>
      <c r="K10" s="63" t="s">
        <v>538</v>
      </c>
      <c r="L10" s="63" t="s">
        <v>537</v>
      </c>
      <c r="M10" s="63" t="s">
        <v>538</v>
      </c>
      <c r="N10" s="63" t="s">
        <v>537</v>
      </c>
      <c r="O10" s="63" t="s">
        <v>538</v>
      </c>
      <c r="P10" s="63" t="s">
        <v>537</v>
      </c>
      <c r="Q10" s="63" t="s">
        <v>538</v>
      </c>
    </row>
    <row r="11" customFormat="false" ht="12.8" hidden="false" customHeight="false" outlineLevel="0" collapsed="false">
      <c r="A11" s="64" t="s">
        <v>539</v>
      </c>
      <c r="B11" s="65" t="str">
        <f aca="false">'MODELO ORÇAMENTO'!D9</f>
        <v>SERVIÇOS EXTERNOS</v>
      </c>
      <c r="C11" s="65"/>
      <c r="D11" s="66" t="n">
        <f aca="false">'MODELO ORÇAMENTO'!H9</f>
        <v>0</v>
      </c>
      <c r="E11" s="67" t="e">
        <f aca="false">D11/D28</f>
        <v>#DIV/0!</v>
      </c>
      <c r="F11" s="68" t="n">
        <v>0.5</v>
      </c>
      <c r="G11" s="69" t="n">
        <f aca="false">D11*F11</f>
        <v>0</v>
      </c>
      <c r="H11" s="68" t="n">
        <v>0.5</v>
      </c>
      <c r="I11" s="69" t="n">
        <f aca="false">H11*D11</f>
        <v>0</v>
      </c>
      <c r="J11" s="70"/>
      <c r="K11" s="71" t="n">
        <f aca="false">J11*D11</f>
        <v>0</v>
      </c>
      <c r="L11" s="70"/>
      <c r="M11" s="71" t="n">
        <f aca="false">L11*D11</f>
        <v>0</v>
      </c>
      <c r="N11" s="70"/>
      <c r="O11" s="71" t="n">
        <f aca="false">N11*D11</f>
        <v>0</v>
      </c>
      <c r="P11" s="70"/>
      <c r="Q11" s="71" t="n">
        <f aca="false">P11*D11</f>
        <v>0</v>
      </c>
    </row>
    <row r="12" customFormat="false" ht="25.55" hidden="false" customHeight="false" outlineLevel="0" collapsed="false">
      <c r="A12" s="64" t="s">
        <v>540</v>
      </c>
      <c r="B12" s="72" t="str">
        <f aca="false">'MODELO ORÇAMENTO'!D27</f>
        <v>ENTRADA DE ALUNOS/FUNCIONÁRIOS</v>
      </c>
      <c r="C12" s="72"/>
      <c r="D12" s="66" t="n">
        <f aca="false">'MODELO ORÇAMENTO'!H27</f>
        <v>0</v>
      </c>
      <c r="E12" s="67" t="e">
        <f aca="false">D12/D28</f>
        <v>#DIV/0!</v>
      </c>
      <c r="F12" s="70"/>
      <c r="G12" s="71" t="n">
        <f aca="false">D12*F12</f>
        <v>0</v>
      </c>
      <c r="H12" s="68" t="n">
        <v>0.3</v>
      </c>
      <c r="I12" s="69" t="n">
        <f aca="false">H12*D12</f>
        <v>0</v>
      </c>
      <c r="J12" s="68" t="n">
        <v>0.7</v>
      </c>
      <c r="K12" s="69" t="n">
        <f aca="false">J12*D12</f>
        <v>0</v>
      </c>
      <c r="L12" s="70"/>
      <c r="M12" s="71" t="n">
        <f aca="false">L12*D12</f>
        <v>0</v>
      </c>
      <c r="N12" s="70"/>
      <c r="O12" s="71" t="n">
        <f aca="false">N12*D12</f>
        <v>0</v>
      </c>
      <c r="P12" s="70"/>
      <c r="Q12" s="71" t="n">
        <f aca="false">P12*D12</f>
        <v>0</v>
      </c>
    </row>
    <row r="13" customFormat="false" ht="12.8" hidden="false" customHeight="false" outlineLevel="0" collapsed="false">
      <c r="A13" s="64" t="s">
        <v>541</v>
      </c>
      <c r="B13" s="73" t="str">
        <f aca="false">'MODELO ORÇAMENTO'!D34</f>
        <v>PÁTIO/VARANDA DO FUNDO</v>
      </c>
      <c r="C13" s="73"/>
      <c r="D13" s="66" t="n">
        <f aca="false">'MODELO ORÇAMENTO'!H34</f>
        <v>0</v>
      </c>
      <c r="E13" s="67" t="e">
        <f aca="false">D13/D28</f>
        <v>#DIV/0!</v>
      </c>
      <c r="F13" s="70"/>
      <c r="G13" s="71" t="n">
        <f aca="false">D13*F13</f>
        <v>0</v>
      </c>
      <c r="H13" s="70"/>
      <c r="I13" s="71" t="n">
        <f aca="false">H13*D13</f>
        <v>0</v>
      </c>
      <c r="J13" s="68" t="n">
        <v>0.5</v>
      </c>
      <c r="K13" s="69" t="n">
        <f aca="false">J13*D13</f>
        <v>0</v>
      </c>
      <c r="L13" s="68" t="n">
        <v>0.25</v>
      </c>
      <c r="M13" s="69" t="n">
        <f aca="false">L13*D13</f>
        <v>0</v>
      </c>
      <c r="N13" s="68" t="n">
        <v>0.25</v>
      </c>
      <c r="O13" s="69" t="n">
        <f aca="false">N13*D13</f>
        <v>0</v>
      </c>
      <c r="P13" s="70"/>
      <c r="Q13" s="71" t="n">
        <f aca="false">P13*D13</f>
        <v>0</v>
      </c>
    </row>
    <row r="14" customFormat="false" ht="12.8" hidden="false" customHeight="false" outlineLevel="0" collapsed="false">
      <c r="A14" s="64" t="s">
        <v>542</v>
      </c>
      <c r="B14" s="73" t="str">
        <f aca="false">'MODELO ORÇAMENTO'!D57</f>
        <v>HIDRÁULICA</v>
      </c>
      <c r="C14" s="73"/>
      <c r="D14" s="66" t="n">
        <f aca="false">'MODELO ORÇAMENTO'!H57</f>
        <v>0</v>
      </c>
      <c r="E14" s="67" t="e">
        <f aca="false">D14/D28</f>
        <v>#DIV/0!</v>
      </c>
      <c r="F14" s="70"/>
      <c r="G14" s="71" t="n">
        <f aca="false">D14*F14</f>
        <v>0</v>
      </c>
      <c r="H14" s="70"/>
      <c r="I14" s="71" t="n">
        <f aca="false">H14*D14</f>
        <v>0</v>
      </c>
      <c r="J14" s="68" t="n">
        <v>0.5</v>
      </c>
      <c r="K14" s="69" t="n">
        <f aca="false">J14*D14</f>
        <v>0</v>
      </c>
      <c r="L14" s="68" t="n">
        <v>0.25</v>
      </c>
      <c r="M14" s="69" t="n">
        <f aca="false">L14*D14</f>
        <v>0</v>
      </c>
      <c r="N14" s="68" t="n">
        <v>0.25</v>
      </c>
      <c r="O14" s="69" t="n">
        <f aca="false">N14*D14</f>
        <v>0</v>
      </c>
      <c r="P14" s="70"/>
      <c r="Q14" s="71" t="n">
        <f aca="false">P14*D14</f>
        <v>0</v>
      </c>
    </row>
    <row r="15" customFormat="false" ht="12.8" hidden="false" customHeight="false" outlineLevel="0" collapsed="false">
      <c r="A15" s="64" t="s">
        <v>543</v>
      </c>
      <c r="B15" s="74" t="str">
        <f aca="false">'MODELO ORÇAMENTO'!D72</f>
        <v>SERVIÇOS INTERNOS</v>
      </c>
      <c r="C15" s="74"/>
      <c r="D15" s="66" t="n">
        <f aca="false">'MODELO ORÇAMENTO'!H72</f>
        <v>0</v>
      </c>
      <c r="E15" s="67" t="e">
        <f aca="false">D15/D28</f>
        <v>#DIV/0!</v>
      </c>
      <c r="F15" s="70"/>
      <c r="G15" s="71" t="n">
        <f aca="false">D15*F15</f>
        <v>0</v>
      </c>
      <c r="H15" s="70"/>
      <c r="I15" s="71" t="n">
        <f aca="false">H15*D15</f>
        <v>0</v>
      </c>
      <c r="J15" s="68" t="n">
        <v>0.4</v>
      </c>
      <c r="K15" s="69" t="n">
        <f aca="false">J15*D15</f>
        <v>0</v>
      </c>
      <c r="L15" s="68" t="n">
        <v>0.3</v>
      </c>
      <c r="M15" s="69" t="n">
        <f aca="false">L15*D15</f>
        <v>0</v>
      </c>
      <c r="N15" s="68" t="n">
        <v>0.3</v>
      </c>
      <c r="O15" s="69" t="n">
        <f aca="false">N15*D15</f>
        <v>0</v>
      </c>
      <c r="P15" s="70"/>
      <c r="Q15" s="71" t="n">
        <f aca="false">P15*D15</f>
        <v>0</v>
      </c>
    </row>
    <row r="16" customFormat="false" ht="12.8" hidden="false" customHeight="false" outlineLevel="0" collapsed="false">
      <c r="A16" s="64" t="s">
        <v>544</v>
      </c>
      <c r="B16" s="74" t="str">
        <f aca="false">'MODELO ORÇAMENTO'!D98</f>
        <v>COBERTURA</v>
      </c>
      <c r="C16" s="74"/>
      <c r="D16" s="66" t="n">
        <f aca="false">'MODELO ORÇAMENTO'!H98</f>
        <v>0</v>
      </c>
      <c r="E16" s="67" t="e">
        <f aca="false">D16/D28</f>
        <v>#DIV/0!</v>
      </c>
      <c r="F16" s="68" t="n">
        <v>0.5</v>
      </c>
      <c r="G16" s="69" t="n">
        <f aca="false">D16*F16</f>
        <v>0</v>
      </c>
      <c r="H16" s="70"/>
      <c r="I16" s="71" t="n">
        <f aca="false">H16*D16</f>
        <v>0</v>
      </c>
      <c r="J16" s="70"/>
      <c r="K16" s="71" t="n">
        <f aca="false">J16*D16</f>
        <v>0</v>
      </c>
      <c r="L16" s="70"/>
      <c r="M16" s="71" t="n">
        <f aca="false">L16*D16</f>
        <v>0</v>
      </c>
      <c r="N16" s="68" t="n">
        <v>0.5</v>
      </c>
      <c r="O16" s="69" t="n">
        <f aca="false">N16*D16</f>
        <v>0</v>
      </c>
      <c r="P16" s="70"/>
      <c r="Q16" s="71" t="n">
        <f aca="false">P16*D16</f>
        <v>0</v>
      </c>
    </row>
    <row r="17" customFormat="false" ht="25.55" hidden="false" customHeight="false" outlineLevel="0" collapsed="false">
      <c r="A17" s="64" t="s">
        <v>545</v>
      </c>
      <c r="B17" s="72" t="str">
        <f aca="false">'MODELO ORÇAMENTO'!D107</f>
        <v>BANCADA E REVESTIMENTO DE GRANITO</v>
      </c>
      <c r="C17" s="72"/>
      <c r="D17" s="66" t="n">
        <f aca="false">'MODELO ORÇAMENTO'!H107</f>
        <v>0</v>
      </c>
      <c r="E17" s="67" t="e">
        <f aca="false">D17/D28</f>
        <v>#DIV/0!</v>
      </c>
      <c r="F17" s="70"/>
      <c r="G17" s="71" t="n">
        <f aca="false">D17*F17</f>
        <v>0</v>
      </c>
      <c r="H17" s="70"/>
      <c r="I17" s="71" t="n">
        <f aca="false">H17*D17</f>
        <v>0</v>
      </c>
      <c r="J17" s="70"/>
      <c r="K17" s="71" t="n">
        <f aca="false">J17*D17</f>
        <v>0</v>
      </c>
      <c r="L17" s="70"/>
      <c r="M17" s="71" t="n">
        <f aca="false">L17*D17</f>
        <v>0</v>
      </c>
      <c r="N17" s="70"/>
      <c r="O17" s="71" t="n">
        <f aca="false">N17*D17</f>
        <v>0</v>
      </c>
      <c r="P17" s="68" t="n">
        <v>1</v>
      </c>
      <c r="Q17" s="69" t="n">
        <f aca="false">P17*D17</f>
        <v>0</v>
      </c>
    </row>
    <row r="18" customFormat="false" ht="12.8" hidden="false" customHeight="false" outlineLevel="0" collapsed="false">
      <c r="A18" s="64" t="s">
        <v>546</v>
      </c>
      <c r="B18" s="72" t="str">
        <f aca="false">'MODELO ORÇAMENTO'!D113</f>
        <v>ELÉTRICA</v>
      </c>
      <c r="C18" s="72"/>
      <c r="D18" s="66" t="n">
        <f aca="false">'MODELO ORÇAMENTO'!H113</f>
        <v>0</v>
      </c>
      <c r="E18" s="67" t="e">
        <f aca="false">D18/D28</f>
        <v>#DIV/0!</v>
      </c>
      <c r="F18" s="70"/>
      <c r="G18" s="71" t="n">
        <f aca="false">D18*F18</f>
        <v>0</v>
      </c>
      <c r="H18" s="70"/>
      <c r="I18" s="71" t="n">
        <f aca="false">H18*D18</f>
        <v>0</v>
      </c>
      <c r="J18" s="70"/>
      <c r="K18" s="71" t="n">
        <f aca="false">J18*D18</f>
        <v>0</v>
      </c>
      <c r="L18" s="68" t="n">
        <v>0.4</v>
      </c>
      <c r="M18" s="69" t="n">
        <f aca="false">L18*D18</f>
        <v>0</v>
      </c>
      <c r="N18" s="68" t="n">
        <v>0.6</v>
      </c>
      <c r="O18" s="69" t="n">
        <f aca="false">N18*D18</f>
        <v>0</v>
      </c>
      <c r="P18" s="70"/>
      <c r="Q18" s="71" t="n">
        <f aca="false">P18*D18</f>
        <v>0</v>
      </c>
    </row>
    <row r="19" customFormat="false" ht="12.8" hidden="false" customHeight="false" outlineLevel="0" collapsed="false">
      <c r="A19" s="64" t="s">
        <v>547</v>
      </c>
      <c r="B19" s="72" t="str">
        <f aca="false">'MODELO ORÇAMENTO'!D126</f>
        <v>VIGAS/PILARES/FUNDAÇÃO</v>
      </c>
      <c r="C19" s="72"/>
      <c r="D19" s="66" t="n">
        <f aca="false">'MODELO ORÇAMENTO'!H126</f>
        <v>0</v>
      </c>
      <c r="E19" s="67" t="e">
        <f aca="false">D19/D28</f>
        <v>#DIV/0!</v>
      </c>
      <c r="F19" s="70"/>
      <c r="G19" s="71" t="n">
        <f aca="false">D19*F19</f>
        <v>0</v>
      </c>
      <c r="H19" s="68" t="n">
        <v>0.5</v>
      </c>
      <c r="I19" s="69" t="n">
        <f aca="false">H19*D19</f>
        <v>0</v>
      </c>
      <c r="J19" s="68" t="n">
        <v>0.5</v>
      </c>
      <c r="K19" s="69" t="n">
        <f aca="false">J19*D19</f>
        <v>0</v>
      </c>
      <c r="L19" s="70"/>
      <c r="M19" s="71" t="n">
        <f aca="false">L19*D19</f>
        <v>0</v>
      </c>
      <c r="N19" s="70"/>
      <c r="O19" s="71" t="n">
        <f aca="false">N19*D19</f>
        <v>0</v>
      </c>
      <c r="P19" s="70"/>
      <c r="Q19" s="71" t="n">
        <f aca="false">P19*D19</f>
        <v>0</v>
      </c>
    </row>
    <row r="20" customFormat="false" ht="12.8" hidden="false" customHeight="false" outlineLevel="0" collapsed="false">
      <c r="A20" s="64" t="s">
        <v>548</v>
      </c>
      <c r="B20" s="74" t="str">
        <f aca="false">'MODELO ORÇAMENTO'!D140</f>
        <v>PINTURA</v>
      </c>
      <c r="C20" s="74"/>
      <c r="D20" s="66" t="n">
        <f aca="false">'MODELO ORÇAMENTO'!H140</f>
        <v>0</v>
      </c>
      <c r="E20" s="67" t="e">
        <f aca="false">D20/D28</f>
        <v>#DIV/0!</v>
      </c>
      <c r="F20" s="70"/>
      <c r="G20" s="71" t="n">
        <f aca="false">D20*F20</f>
        <v>0</v>
      </c>
      <c r="H20" s="70"/>
      <c r="I20" s="71" t="n">
        <f aca="false">H20*D20</f>
        <v>0</v>
      </c>
      <c r="J20" s="70"/>
      <c r="K20" s="71" t="n">
        <f aca="false">J20*D20</f>
        <v>0</v>
      </c>
      <c r="L20" s="70"/>
      <c r="M20" s="71" t="n">
        <f aca="false">L20*D20</f>
        <v>0</v>
      </c>
      <c r="N20" s="70"/>
      <c r="O20" s="71" t="n">
        <f aca="false">N20*D20</f>
        <v>0</v>
      </c>
      <c r="P20" s="68" t="n">
        <v>1</v>
      </c>
      <c r="Q20" s="69" t="n">
        <f aca="false">P20*D20</f>
        <v>0</v>
      </c>
    </row>
    <row r="21" customFormat="false" ht="12.8" hidden="false" customHeight="false" outlineLevel="0" collapsed="false">
      <c r="A21" s="64" t="s">
        <v>549</v>
      </c>
      <c r="B21" s="72" t="str">
        <f aca="false">'MODELO ORÇAMENTO'!D147</f>
        <v>ALAMBRADO</v>
      </c>
      <c r="C21" s="72"/>
      <c r="D21" s="66" t="n">
        <f aca="false">'MODELO ORÇAMENTO'!H147</f>
        <v>0</v>
      </c>
      <c r="E21" s="67" t="e">
        <f aca="false">D21/D28</f>
        <v>#DIV/0!</v>
      </c>
      <c r="F21" s="70"/>
      <c r="G21" s="71" t="n">
        <f aca="false">D21*F21</f>
        <v>0</v>
      </c>
      <c r="H21" s="70"/>
      <c r="I21" s="71" t="n">
        <f aca="false">H21*D21</f>
        <v>0</v>
      </c>
      <c r="J21" s="70"/>
      <c r="K21" s="71" t="n">
        <f aca="false">J21*D21</f>
        <v>0</v>
      </c>
      <c r="L21" s="68" t="n">
        <v>0.5</v>
      </c>
      <c r="M21" s="69" t="n">
        <f aca="false">L21*D21</f>
        <v>0</v>
      </c>
      <c r="N21" s="68" t="n">
        <v>0.5</v>
      </c>
      <c r="O21" s="69" t="n">
        <f aca="false">N21*D21</f>
        <v>0</v>
      </c>
      <c r="P21" s="70"/>
      <c r="Q21" s="71" t="n">
        <f aca="false">P21*D21</f>
        <v>0</v>
      </c>
    </row>
    <row r="22" customFormat="false" ht="12.8" hidden="false" customHeight="false" outlineLevel="0" collapsed="false">
      <c r="A22" s="64" t="s">
        <v>550</v>
      </c>
      <c r="B22" s="72" t="str">
        <f aca="false">'MODELO ORÇAMENTO'!D154</f>
        <v>MURO</v>
      </c>
      <c r="C22" s="72"/>
      <c r="D22" s="66" t="n">
        <f aca="false">'MODELO ORÇAMENTO'!H154</f>
        <v>0</v>
      </c>
      <c r="E22" s="67" t="e">
        <f aca="false">D22/D29</f>
        <v>#DIV/0!</v>
      </c>
      <c r="F22" s="68" t="n">
        <v>1</v>
      </c>
      <c r="G22" s="69" t="n">
        <f aca="false">D22*F22</f>
        <v>0</v>
      </c>
      <c r="H22" s="70"/>
      <c r="I22" s="71" t="n">
        <f aca="false">H22*D22</f>
        <v>0</v>
      </c>
      <c r="J22" s="70"/>
      <c r="K22" s="71" t="n">
        <f aca="false">J22*D22</f>
        <v>0</v>
      </c>
      <c r="L22" s="70"/>
      <c r="M22" s="71" t="n">
        <f aca="false">L22*D22</f>
        <v>0</v>
      </c>
      <c r="N22" s="70"/>
      <c r="O22" s="71" t="n">
        <f aca="false">N22*D22</f>
        <v>0</v>
      </c>
      <c r="P22" s="70"/>
      <c r="Q22" s="71" t="n">
        <f aca="false">P22*D22</f>
        <v>0</v>
      </c>
    </row>
    <row r="23" customFormat="false" ht="12.8" hidden="false" customHeight="false" outlineLevel="0" collapsed="false">
      <c r="A23" s="64" t="s">
        <v>551</v>
      </c>
      <c r="B23" s="72" t="str">
        <f aca="false">'MODELO ORÇAMENTO'!D170</f>
        <v>ACESSIBILIDADE</v>
      </c>
      <c r="C23" s="72"/>
      <c r="D23" s="66" t="n">
        <f aca="false">'MODELO ORÇAMENTO'!H170</f>
        <v>0</v>
      </c>
      <c r="E23" s="67" t="e">
        <f aca="false">D23/D28</f>
        <v>#DIV/0!</v>
      </c>
      <c r="F23" s="70"/>
      <c r="G23" s="71" t="n">
        <f aca="false">D23*F23</f>
        <v>0</v>
      </c>
      <c r="H23" s="68" t="n">
        <v>0.6</v>
      </c>
      <c r="I23" s="69" t="n">
        <f aca="false">H23*D23</f>
        <v>0</v>
      </c>
      <c r="J23" s="68" t="n">
        <v>0.2</v>
      </c>
      <c r="K23" s="69" t="n">
        <f aca="false">J23*D23</f>
        <v>0</v>
      </c>
      <c r="L23" s="68" t="n">
        <v>0.2</v>
      </c>
      <c r="M23" s="69" t="n">
        <f aca="false">L23*D23</f>
        <v>0</v>
      </c>
      <c r="N23" s="70"/>
      <c r="O23" s="71" t="n">
        <f aca="false">N23*D23</f>
        <v>0</v>
      </c>
      <c r="P23" s="70"/>
      <c r="Q23" s="71" t="n">
        <f aca="false">P23*D23</f>
        <v>0</v>
      </c>
    </row>
    <row r="24" customFormat="false" ht="12.8" hidden="false" customHeight="false" outlineLevel="0" collapsed="false">
      <c r="A24" s="64" t="s">
        <v>552</v>
      </c>
      <c r="B24" s="72" t="str">
        <f aca="false">'MODELO ORÇAMENTO'!D176</f>
        <v>ELÉTRICA</v>
      </c>
      <c r="C24" s="72"/>
      <c r="D24" s="66" t="n">
        <f aca="false">'MODELO ORÇAMENTO'!H176</f>
        <v>0</v>
      </c>
      <c r="E24" s="67" t="e">
        <f aca="false">D24/D28</f>
        <v>#DIV/0!</v>
      </c>
      <c r="F24" s="70"/>
      <c r="G24" s="71" t="n">
        <f aca="false">D24*F24</f>
        <v>0</v>
      </c>
      <c r="H24" s="70"/>
      <c r="I24" s="71" t="n">
        <f aca="false">H24*D24</f>
        <v>0</v>
      </c>
      <c r="J24" s="68" t="n">
        <v>0.4</v>
      </c>
      <c r="K24" s="69" t="n">
        <f aca="false">J24*D24</f>
        <v>0</v>
      </c>
      <c r="L24" s="68" t="n">
        <v>0.4</v>
      </c>
      <c r="M24" s="69" t="n">
        <f aca="false">L24*D24</f>
        <v>0</v>
      </c>
      <c r="N24" s="70"/>
      <c r="O24" s="71" t="n">
        <f aca="false">N24*D24</f>
        <v>0</v>
      </c>
      <c r="P24" s="68" t="n">
        <v>0.2</v>
      </c>
      <c r="Q24" s="69" t="n">
        <f aca="false">P24*D24</f>
        <v>0</v>
      </c>
    </row>
    <row r="25" customFormat="false" ht="12.8" hidden="false" customHeight="false" outlineLevel="0" collapsed="false">
      <c r="A25" s="64" t="s">
        <v>553</v>
      </c>
      <c r="B25" s="72" t="str">
        <f aca="false">'MODELO ORÇAMENTO'!D190</f>
        <v>HIDRÁULICA</v>
      </c>
      <c r="C25" s="72"/>
      <c r="D25" s="66" t="n">
        <f aca="false">'MODELO ORÇAMENTO'!H190</f>
        <v>0</v>
      </c>
      <c r="E25" s="67" t="e">
        <f aca="false">D25/D28</f>
        <v>#DIV/0!</v>
      </c>
      <c r="F25" s="70"/>
      <c r="G25" s="71" t="n">
        <f aca="false">D25*F25</f>
        <v>0</v>
      </c>
      <c r="H25" s="68" t="n">
        <v>0.4</v>
      </c>
      <c r="I25" s="69" t="n">
        <f aca="false">H25*D25</f>
        <v>0</v>
      </c>
      <c r="J25" s="68" t="n">
        <v>0.15</v>
      </c>
      <c r="K25" s="69" t="n">
        <f aca="false">J25*D25</f>
        <v>0</v>
      </c>
      <c r="L25" s="68" t="n">
        <v>0.15</v>
      </c>
      <c r="M25" s="69" t="n">
        <f aca="false">L25*D25</f>
        <v>0</v>
      </c>
      <c r="N25" s="68" t="n">
        <v>0.15</v>
      </c>
      <c r="O25" s="69" t="n">
        <f aca="false">N25*D25</f>
        <v>0</v>
      </c>
      <c r="P25" s="68" t="n">
        <v>0.15</v>
      </c>
      <c r="Q25" s="69" t="n">
        <f aca="false">P25*D25</f>
        <v>0</v>
      </c>
    </row>
    <row r="26" customFormat="false" ht="12.8" hidden="false" customHeight="false" outlineLevel="0" collapsed="false">
      <c r="A26" s="75" t="s">
        <v>554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7"/>
    </row>
    <row r="27" customFormat="false" ht="12.8" hidden="false" customHeight="false" outlineLevel="0" collapsed="false">
      <c r="A27" s="75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7"/>
    </row>
    <row r="28" customFormat="false" ht="12.8" hidden="false" customHeight="false" outlineLevel="0" collapsed="false">
      <c r="A28" s="78" t="s">
        <v>555</v>
      </c>
      <c r="B28" s="78"/>
      <c r="C28" s="78"/>
      <c r="D28" s="79" t="n">
        <f aca="false">SUM(D9:D25)</f>
        <v>0</v>
      </c>
      <c r="E28" s="80" t="e">
        <f aca="false">SUM(E9:E25)</f>
        <v>#DIV/0!</v>
      </c>
      <c r="F28" s="80" t="e">
        <f aca="false">G28/D28</f>
        <v>#DIV/0!</v>
      </c>
      <c r="G28" s="79" t="n">
        <f aca="false">SUM(G9:G25)</f>
        <v>0</v>
      </c>
      <c r="H28" s="80" t="e">
        <f aca="false">I28/D28</f>
        <v>#DIV/0!</v>
      </c>
      <c r="I28" s="81" t="n">
        <f aca="false">SUM(I9:I25)</f>
        <v>0</v>
      </c>
      <c r="J28" s="80" t="e">
        <f aca="false">K28/D28</f>
        <v>#DIV/0!</v>
      </c>
      <c r="K28" s="79" t="n">
        <f aca="false">SUM(K9:K25)</f>
        <v>0</v>
      </c>
      <c r="L28" s="80" t="e">
        <f aca="false">M28/D28</f>
        <v>#DIV/0!</v>
      </c>
      <c r="M28" s="79" t="n">
        <f aca="false">SUM(M9:M25)</f>
        <v>0</v>
      </c>
      <c r="N28" s="80" t="e">
        <f aca="false">O28/D28</f>
        <v>#DIV/0!</v>
      </c>
      <c r="O28" s="79" t="n">
        <f aca="false">SUM(O9:O25)</f>
        <v>0</v>
      </c>
      <c r="P28" s="80" t="e">
        <f aca="false">Q28/D28</f>
        <v>#DIV/0!</v>
      </c>
      <c r="Q28" s="81" t="n">
        <f aca="false">SUM(Q9:Q25)</f>
        <v>0</v>
      </c>
    </row>
    <row r="29" customFormat="false" ht="12.8" hidden="false" customHeight="false" outlineLevel="0" collapsed="false">
      <c r="A29" s="78" t="s">
        <v>556</v>
      </c>
      <c r="B29" s="78"/>
      <c r="C29" s="78"/>
      <c r="D29" s="79" t="n">
        <f aca="false">D28*E29</f>
        <v>0</v>
      </c>
      <c r="E29" s="82" t="n">
        <f aca="false">'MODELO ORÇAMENTO'!G3</f>
        <v>0</v>
      </c>
      <c r="F29" s="82"/>
      <c r="G29" s="83" t="n">
        <f aca="false">G28*E29</f>
        <v>0</v>
      </c>
      <c r="H29" s="82"/>
      <c r="I29" s="84" t="n">
        <f aca="false">I28*E29</f>
        <v>0</v>
      </c>
      <c r="J29" s="76"/>
      <c r="K29" s="83" t="n">
        <f aca="false">K28*E29</f>
        <v>0</v>
      </c>
      <c r="L29" s="76"/>
      <c r="M29" s="83" t="n">
        <f aca="false">M28*E29</f>
        <v>0</v>
      </c>
      <c r="N29" s="76"/>
      <c r="O29" s="83" t="n">
        <f aca="false">O28*E29</f>
        <v>0</v>
      </c>
      <c r="P29" s="76"/>
      <c r="Q29" s="85" t="n">
        <f aca="false">Q28*E29</f>
        <v>0</v>
      </c>
    </row>
    <row r="30" customFormat="false" ht="12.8" hidden="false" customHeight="false" outlineLevel="0" collapsed="false">
      <c r="A30" s="78" t="s">
        <v>557</v>
      </c>
      <c r="B30" s="78"/>
      <c r="C30" s="78"/>
      <c r="D30" s="79" t="n">
        <f aca="false">D29+D28</f>
        <v>0</v>
      </c>
      <c r="E30" s="82"/>
      <c r="F30" s="82"/>
      <c r="G30" s="79" t="n">
        <f aca="false">G29+G28</f>
        <v>0</v>
      </c>
      <c r="H30" s="82"/>
      <c r="I30" s="86" t="n">
        <f aca="false">I29+I28</f>
        <v>0</v>
      </c>
      <c r="J30" s="76"/>
      <c r="K30" s="79" t="n">
        <f aca="false">K28+K29</f>
        <v>0</v>
      </c>
      <c r="L30" s="76"/>
      <c r="M30" s="79" t="n">
        <f aca="false">M28+M29</f>
        <v>0</v>
      </c>
      <c r="N30" s="76"/>
      <c r="O30" s="79" t="n">
        <f aca="false">O28+O29</f>
        <v>0</v>
      </c>
      <c r="P30" s="76"/>
      <c r="Q30" s="81" t="n">
        <f aca="false">Q28+Q29</f>
        <v>0</v>
      </c>
    </row>
    <row r="31" customFormat="false" ht="12.8" hidden="false" customHeight="false" outlineLevel="0" collapsed="false">
      <c r="A31" s="87"/>
      <c r="B31" s="88"/>
      <c r="C31" s="88"/>
      <c r="D31" s="88"/>
      <c r="E31" s="88"/>
      <c r="F31" s="88"/>
      <c r="G31" s="88"/>
      <c r="H31" s="88"/>
      <c r="I31" s="88"/>
      <c r="J31" s="76"/>
      <c r="K31" s="76"/>
      <c r="L31" s="76"/>
      <c r="M31" s="76"/>
      <c r="N31" s="76"/>
      <c r="O31" s="76"/>
      <c r="P31" s="76"/>
      <c r="Q31" s="77"/>
    </row>
    <row r="32" customFormat="false" ht="15" hidden="false" customHeight="true" outlineLevel="0" collapsed="false">
      <c r="A32" s="89" t="s">
        <v>558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</row>
    <row r="33" customFormat="false" ht="15" hidden="false" customHeight="false" outlineLevel="0" collapsed="false">
      <c r="A33" s="90" t="s">
        <v>559</v>
      </c>
      <c r="B33" s="90"/>
      <c r="C33" s="90"/>
      <c r="D33" s="90"/>
      <c r="E33" s="90"/>
      <c r="F33" s="91" t="s">
        <v>529</v>
      </c>
      <c r="G33" s="91"/>
      <c r="H33" s="92" t="s">
        <v>530</v>
      </c>
      <c r="I33" s="92"/>
      <c r="J33" s="91" t="s">
        <v>531</v>
      </c>
      <c r="K33" s="91"/>
      <c r="L33" s="92" t="s">
        <v>532</v>
      </c>
      <c r="M33" s="92"/>
      <c r="N33" s="91" t="s">
        <v>533</v>
      </c>
      <c r="O33" s="91"/>
      <c r="P33" s="92" t="s">
        <v>534</v>
      </c>
      <c r="Q33" s="92"/>
    </row>
    <row r="34" customFormat="false" ht="15" hidden="false" customHeight="false" outlineLevel="0" collapsed="false">
      <c r="A34" s="93" t="s">
        <v>560</v>
      </c>
      <c r="B34" s="93"/>
      <c r="C34" s="93"/>
      <c r="D34" s="93"/>
      <c r="E34" s="93"/>
      <c r="F34" s="94" t="n">
        <f aca="false">G30</f>
        <v>0</v>
      </c>
      <c r="G34" s="94"/>
      <c r="H34" s="94" t="n">
        <f aca="false">I30</f>
        <v>0</v>
      </c>
      <c r="I34" s="94"/>
      <c r="J34" s="95" t="n">
        <f aca="false">K30</f>
        <v>0</v>
      </c>
      <c r="K34" s="95"/>
      <c r="L34" s="95" t="n">
        <f aca="false">M30</f>
        <v>0</v>
      </c>
      <c r="M34" s="95"/>
      <c r="N34" s="95" t="n">
        <f aca="false">O30</f>
        <v>0</v>
      </c>
      <c r="O34" s="95"/>
      <c r="P34" s="96" t="n">
        <f aca="false">Q30</f>
        <v>0</v>
      </c>
      <c r="Q34" s="96"/>
    </row>
    <row r="35" customFormat="false" ht="12.8" hidden="false" customHeight="false" outlineLevel="0" collapsed="false">
      <c r="A35" s="97"/>
      <c r="Q35" s="35"/>
    </row>
    <row r="36" customFormat="false" ht="12.8" hidden="false" customHeight="false" outlineLevel="0" collapsed="false">
      <c r="A36" s="97"/>
      <c r="Q36" s="35"/>
    </row>
    <row r="37" customFormat="false" ht="15" hidden="false" customHeight="false" outlineLevel="0" collapsed="false">
      <c r="A37" s="98" t="str">
        <f aca="false">'MODELO ORÇAMENTO'!A206</f>
        <v>PARAGUAÇU PAULISTA,   DE  DE 2021</v>
      </c>
      <c r="B37" s="98"/>
      <c r="C37" s="98"/>
      <c r="D37" s="98"/>
      <c r="E37" s="98"/>
      <c r="Q37" s="35"/>
    </row>
    <row r="38" customFormat="false" ht="41.9" hidden="false" customHeight="false" outlineLevel="0" collapsed="false">
      <c r="A38" s="97"/>
      <c r="F38" s="99" t="str">
        <f aca="false">'MODELO ORÇAMENTO'!D209</f>
        <v>_______________________________________________________________
NOME DA EMPRESA (assinatura responsável)</v>
      </c>
      <c r="G38" s="99"/>
      <c r="H38" s="99"/>
      <c r="I38" s="99"/>
      <c r="J38" s="99"/>
      <c r="K38" s="99"/>
      <c r="L38" s="99"/>
      <c r="M38" s="99"/>
      <c r="Q38" s="35"/>
    </row>
    <row r="39" customFormat="false" ht="15" hidden="false" customHeight="false" outlineLevel="0" collapsed="false">
      <c r="A39" s="97"/>
      <c r="F39" s="99" t="str">
        <f aca="false">'MODELO ORÇAMENTO'!D212</f>
        <v>CNPJ</v>
      </c>
      <c r="G39" s="99"/>
      <c r="H39" s="99"/>
      <c r="I39" s="99"/>
      <c r="J39" s="99"/>
      <c r="K39" s="99"/>
      <c r="L39" s="99"/>
      <c r="M39" s="99"/>
      <c r="Q39" s="35"/>
    </row>
    <row r="40" customFormat="false" ht="15" hidden="false" customHeight="false" outlineLevel="0" collapsed="false">
      <c r="A40" s="97"/>
      <c r="F40" s="100"/>
      <c r="G40" s="100"/>
      <c r="H40" s="100"/>
      <c r="I40" s="100"/>
      <c r="J40" s="100"/>
      <c r="K40" s="100"/>
      <c r="L40" s="100"/>
      <c r="M40" s="100"/>
      <c r="Q40" s="35"/>
    </row>
    <row r="41" customFormat="false" ht="12.8" hidden="false" customHeight="false" outlineLevel="0" collapsed="false">
      <c r="A41" s="44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2"/>
    </row>
  </sheetData>
  <mergeCells count="52">
    <mergeCell ref="A1:Q1"/>
    <mergeCell ref="A2:K2"/>
    <mergeCell ref="N2:O2"/>
    <mergeCell ref="P2:Q2"/>
    <mergeCell ref="A3:K3"/>
    <mergeCell ref="A4:Q4"/>
    <mergeCell ref="A5:D5"/>
    <mergeCell ref="A6:Q8"/>
    <mergeCell ref="A9:A10"/>
    <mergeCell ref="B9:C10"/>
    <mergeCell ref="D9:E9"/>
    <mergeCell ref="F9:G9"/>
    <mergeCell ref="H9:I9"/>
    <mergeCell ref="J9:K9"/>
    <mergeCell ref="L9:M9"/>
    <mergeCell ref="N9:O9"/>
    <mergeCell ref="P9:Q9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3:C23"/>
    <mergeCell ref="B24:C24"/>
    <mergeCell ref="B25:C25"/>
    <mergeCell ref="A28:C28"/>
    <mergeCell ref="A29:C29"/>
    <mergeCell ref="A30:C30"/>
    <mergeCell ref="A32:Q32"/>
    <mergeCell ref="A33:E33"/>
    <mergeCell ref="F33:G33"/>
    <mergeCell ref="H33:I33"/>
    <mergeCell ref="J33:K33"/>
    <mergeCell ref="L33:M33"/>
    <mergeCell ref="N33:O33"/>
    <mergeCell ref="P33:Q33"/>
    <mergeCell ref="A34:E34"/>
    <mergeCell ref="F34:G34"/>
    <mergeCell ref="H34:I34"/>
    <mergeCell ref="J34:K34"/>
    <mergeCell ref="L34:M34"/>
    <mergeCell ref="N34:O34"/>
    <mergeCell ref="P34:Q34"/>
    <mergeCell ref="A37:E37"/>
    <mergeCell ref="F38:M38"/>
    <mergeCell ref="F39:M39"/>
  </mergeCells>
  <printOptions headings="false" gridLines="false" gridLinesSet="true" horizontalCentered="false" verticalCentered="false"/>
  <pageMargins left="0.584722222222222" right="0.532638888888889" top="0.517361111111111" bottom="0.713888888888889" header="0.511805555555555" footer="0.448611111111111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1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448</TotalTime>
  <Application>LibreOffice/6.2.4.2$Windows_X86_64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2021-05-05T12:54:28Z</dcterms:created>
  <dc:creator>axlsx</dc:creator>
  <dc:description/>
  <dc:language>pt-BR</dc:language>
  <cp:lastModifiedBy/>
  <cp:lastPrinted>2021-05-12T15:40:31Z</cp:lastPrinted>
  <dcterms:modified xsi:type="dcterms:W3CDTF">2021-05-17T08:26:31Z</dcterms:modified>
  <cp:revision>14</cp:revision>
  <dc:subject/>
  <dc:title/>
</cp:coreProperties>
</file>