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SOLICITAÇÃO DE SERVIÇOS E COMPRA\EMPRESA SUBSTITUIR LUMINÁRIAS (IP)\LICITAÇÃO IP LED  JAN.22\"/>
    </mc:Choice>
  </mc:AlternateContent>
  <xr:revisionPtr revIDLastSave="0" documentId="13_ncr:1_{5293734D-1A66-4CBD-B86C-DE715758E7D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. Orçamentária" sheetId="1" r:id="rId1"/>
    <sheet name="Cronograma Físico-Financeiro" sheetId="2" r:id="rId2"/>
    <sheet name="Orçamentos" sheetId="4" r:id="rId3"/>
  </sheets>
  <definedNames>
    <definedName name="_xlnm.Print_Area" localSheetId="0">'P. Orçamentária'!$A$1:$H$23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11" i="1" s="1"/>
  <c r="H11" i="1" s="1"/>
  <c r="G15" i="1"/>
  <c r="H15" i="1" s="1"/>
  <c r="H14" i="1"/>
  <c r="H9" i="1"/>
  <c r="G16" i="1" l="1"/>
  <c r="H16" i="1" s="1"/>
  <c r="H18" i="1" s="1"/>
  <c r="I11" i="2" s="1"/>
  <c r="H10" i="1"/>
  <c r="M17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3" i="4"/>
  <c r="K11" i="2" l="1"/>
  <c r="G11" i="2"/>
  <c r="G13" i="2" s="1"/>
  <c r="H11" i="2"/>
  <c r="J11" i="2"/>
  <c r="L11" i="2"/>
  <c r="H13" i="2" l="1"/>
  <c r="I13" i="2" s="1"/>
  <c r="J13" i="2" s="1"/>
  <c r="K13" i="2" s="1"/>
  <c r="L13" i="2" s="1"/>
  <c r="K14" i="2"/>
</calcChain>
</file>

<file path=xl/sharedStrings.xml><?xml version="1.0" encoding="utf-8"?>
<sst xmlns="http://schemas.openxmlformats.org/spreadsheetml/2006/main" count="105" uniqueCount="83">
  <si>
    <t>Item</t>
  </si>
  <si>
    <t>Fonte dos serviços</t>
  </si>
  <si>
    <t>Código dos serviços</t>
  </si>
  <si>
    <t>Descrição dos serviços</t>
  </si>
  <si>
    <t>Unid.</t>
  </si>
  <si>
    <t>Qtde.</t>
  </si>
  <si>
    <t>Preço Unitário (R$)</t>
  </si>
  <si>
    <t>LUMINÁRIA LED 60W</t>
  </si>
  <si>
    <t>un</t>
  </si>
  <si>
    <t>LUMINÁRIA LED 100W</t>
  </si>
  <si>
    <t>LUMINÁRIA LED 150W</t>
  </si>
  <si>
    <t>BRAÇO GALVANIZADO 2M</t>
  </si>
  <si>
    <t>BRAÇO GALVANIZADO 3M</t>
  </si>
  <si>
    <t>CABO FLEX 2,5MM²</t>
  </si>
  <si>
    <t>mt</t>
  </si>
  <si>
    <t>ABRAÇADEIRA METÁLICA COM TOLERÂNCIA 3,0 - DE 150MM ATÉ 200MM</t>
  </si>
  <si>
    <t>ABRAÇADEIRA METÁLICA COM TOLERÂNCIA 3,5 - DE 210MM ATÉ 250MM</t>
  </si>
  <si>
    <t>ABRAÇADEIRA METÁLICA COM TOLERÂNCIA 4,0 - DE 260MM ATÉ 300MM</t>
  </si>
  <si>
    <t>ABRAÇADEIRA METÁLICA COM TOLERÂNCIA 4,5 - DE 310MM ATÉ 400MM</t>
  </si>
  <si>
    <t>CONECTOR CDP</t>
  </si>
  <si>
    <t>CONECTOR BIMETALICO COM PARAFUSO CENTRAL</t>
  </si>
  <si>
    <t>PARAFUSO MAQUINA M16x040</t>
  </si>
  <si>
    <t>PARAFUSO MAQUINA M16x075</t>
  </si>
  <si>
    <t>MÃO DE OBRA</t>
  </si>
  <si>
    <t>CRONOGRAMA FISÍCO FINANCEIRO</t>
  </si>
  <si>
    <t>ETAPAS</t>
  </si>
  <si>
    <t>Mês 1</t>
  </si>
  <si>
    <t>Mês 2</t>
  </si>
  <si>
    <t>Mês 3</t>
  </si>
  <si>
    <t>Mês 4</t>
  </si>
  <si>
    <t>Mês 5</t>
  </si>
  <si>
    <t>Mês 6</t>
  </si>
  <si>
    <t xml:space="preserve">INSTALAÇÕES: BRAÇOS, LUMINARIAS, CABOS, 
RELÊS, ABRAÇADEIRAS, PARAFUSOS MÁQUINAS. </t>
  </si>
  <si>
    <t>TOTAL MÃO DE OBRA MÊS. R$</t>
  </si>
  <si>
    <t>TOTAL ACUMULADO MÊS. R$</t>
  </si>
  <si>
    <t xml:space="preserve">Orçamento 1  </t>
  </si>
  <si>
    <t>Orçamento 2</t>
  </si>
  <si>
    <t>Orçamentro 3</t>
  </si>
  <si>
    <t>Orçamento 4</t>
  </si>
  <si>
    <t>Orçamento 5</t>
  </si>
  <si>
    <t>Orçamento 6</t>
  </si>
  <si>
    <t>Orçamentro 7</t>
  </si>
  <si>
    <t>Orçamento 8</t>
  </si>
  <si>
    <t>Orçamentro 9</t>
  </si>
  <si>
    <t>Menor Preço</t>
  </si>
  <si>
    <t>Item.</t>
  </si>
  <si>
    <t>Descrição</t>
  </si>
  <si>
    <t>Assis Art</t>
  </si>
  <si>
    <t>Eletrica Forte</t>
  </si>
  <si>
    <t>Zagonel</t>
  </si>
  <si>
    <t>Dimensão</t>
  </si>
  <si>
    <t>Newlux</t>
  </si>
  <si>
    <t>HM</t>
  </si>
  <si>
    <t>Eletrosat</t>
  </si>
  <si>
    <t>Nelmar</t>
  </si>
  <si>
    <t>QS</t>
  </si>
  <si>
    <t>INSTALAÇÕES ELÉTRICAS - TROCA DE LUMINÁRIAS</t>
  </si>
  <si>
    <t>1.</t>
  </si>
  <si>
    <t>INSTALAÇÕES ELÉTRICAS - TROCA DE LUMINÁRIAS E BRAÇOS</t>
  </si>
  <si>
    <t>2.2</t>
  </si>
  <si>
    <t>SUBSTITUIÇÃO DE LUMINÁRIA DE VAPOR DE MERCÚRIO/VAPOR DE SÓDIO POR LUMINÁRIA DE LED PARA ILUMINAÇÃO PÚBLICA (NÃO INCLUI FORNECIMENTO). AF_08/2020</t>
  </si>
  <si>
    <r>
      <t xml:space="preserve">Endereço: </t>
    </r>
    <r>
      <rPr>
        <sz val="11"/>
        <rFont val="Arial"/>
        <family val="2"/>
      </rPr>
      <t>Parque de Iluminação Pública do Município</t>
    </r>
  </si>
  <si>
    <t>1.1</t>
  </si>
  <si>
    <t xml:space="preserve">Elza Regina Salomão - Eng.ª Civil </t>
  </si>
  <si>
    <t>CREA/SP: 0601394056</t>
  </si>
  <si>
    <t>TOTAL</t>
  </si>
  <si>
    <t>TOTAL GERAL</t>
  </si>
  <si>
    <t xml:space="preserve">TOTAL DOS SERVIÇOS    </t>
  </si>
  <si>
    <t>Objeto: Contratação de serviços especializados (mão de obra e equipamentos) para substituição de luminárias nas vias públicas urbanas do Município</t>
  </si>
  <si>
    <t xml:space="preserve">PLANILHA ORÇAMENTÁRIA SERVIÇOS - MÃO DE OBRA EQUIPAMENTOS </t>
  </si>
  <si>
    <t>Objeto: Contratação de serviços especializados (mão de obra e equipamentos) para substituição de luminárias nas vias                    públicas urbanas do Município</t>
  </si>
  <si>
    <t>TOTAL (UN.)</t>
  </si>
  <si>
    <t>Preço Total (R$) com BDI</t>
  </si>
  <si>
    <r>
      <t xml:space="preserve">Endereço: </t>
    </r>
    <r>
      <rPr>
        <sz val="11"/>
        <rFont val="Arial"/>
        <family val="2"/>
      </rPr>
      <t>Parque de Iluminação Pública do Município</t>
    </r>
    <r>
      <rPr>
        <b/>
        <sz val="11"/>
        <rFont val="Arial"/>
        <family val="2"/>
      </rPr>
      <t xml:space="preserve"> de Paraguaçu Paulista</t>
    </r>
  </si>
  <si>
    <t>MERCADO</t>
  </si>
  <si>
    <r>
      <rPr>
        <b/>
        <sz val="9"/>
        <rFont val="Calibri"/>
        <family val="2"/>
      </rPr>
      <t>REMOÇÃO E  INSTALAÇÃO</t>
    </r>
    <r>
      <rPr>
        <sz val="9"/>
        <rFont val="Calibri"/>
        <family val="2"/>
        <charset val="1"/>
      </rPr>
      <t xml:space="preserve"> DE BRAÇO + LUMINÁRIA DE LED, PARA ILUMINAÇÃO PÚBLICA, EM TUBO DE AÇO GALVANIZADO, COMPRIMENTO DE 2,00 A 3,00 M E FIXAÇÃO EM POSTE DE CONCRETO.</t>
    </r>
  </si>
  <si>
    <t>LOGO DA EMPRESA</t>
  </si>
  <si>
    <t>RESPONSÁVEL EMPRESA</t>
  </si>
  <si>
    <t>CNPJ EMPRESA</t>
  </si>
  <si>
    <t>Paraguaçu Paulista, XX de xxxxxxxxx de 2022</t>
  </si>
  <si>
    <r>
      <t>Data de Elaboração:</t>
    </r>
    <r>
      <rPr>
        <sz val="11"/>
        <rFont val="Arial"/>
        <family val="2"/>
      </rPr>
      <t xml:space="preserve"> XX/XX/2022</t>
    </r>
  </si>
  <si>
    <t xml:space="preserve">Fonte: </t>
  </si>
  <si>
    <t xml:space="preserve">Data de Elaboração: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</si>
</sst>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\-&quot;R$&quot;* #,##0.00_-;_-&quot;R$&quot;* &quot;-&quot;??_-;_-@_-"/>
    <numFmt numFmtId="165" formatCode="_-* #,##0.00_-;\-* #,##0.00_-;_-* \-??_-;_-@_-"/>
    <numFmt numFmtId="166" formatCode="_-&quot;R$ &quot;* #,##0.00_-;&quot;-R$ &quot;* #,##0.00_-;_-&quot;R$ &quot;* \-??_-;_-@_-"/>
    <numFmt numFmtId="167" formatCode="&quot;R$ &quot;#,##0.00"/>
  </numFmts>
  <fonts count="3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8"/>
      <color rgb="FFFF0000"/>
      <name val="Calibri"/>
      <family val="2"/>
      <charset val="1"/>
    </font>
    <font>
      <b/>
      <sz val="8"/>
      <name val="Arial"/>
      <family val="2"/>
      <charset val="1"/>
    </font>
    <font>
      <sz val="9"/>
      <name val="Calibri"/>
      <family val="2"/>
      <charset val="1"/>
    </font>
    <font>
      <sz val="10"/>
      <name val="Calibri"/>
      <family val="2"/>
      <charset val="1"/>
    </font>
    <font>
      <sz val="8"/>
      <name val="Calibri"/>
      <family val="2"/>
      <charset val="1"/>
    </font>
    <font>
      <b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9"/>
      <name val="Calibri"/>
      <family val="2"/>
      <charset val="1"/>
    </font>
    <font>
      <b/>
      <sz val="9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4"/>
      <color rgb="FF000000"/>
      <name val="Calibri"/>
      <family val="2"/>
      <charset val="1"/>
    </font>
    <font>
      <sz val="14"/>
      <name val="Calibri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6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D9D9D9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D0CE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DD7EE"/>
      </patternFill>
    </fill>
    <fill>
      <patternFill patternType="solid">
        <fgColor theme="0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5" fillId="0" borderId="0" applyBorder="0" applyProtection="0"/>
    <xf numFmtId="166" fontId="5" fillId="0" borderId="0" applyBorder="0" applyProtection="0"/>
    <xf numFmtId="9" fontId="5" fillId="0" borderId="0" applyBorder="0" applyProtection="0"/>
    <xf numFmtId="165" fontId="5" fillId="0" borderId="0" applyBorder="0" applyProtection="0"/>
    <xf numFmtId="0" fontId="1" fillId="0" borderId="0"/>
  </cellStyleXfs>
  <cellXfs count="13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/>
    <xf numFmtId="0" fontId="1" fillId="0" borderId="0" xfId="5"/>
    <xf numFmtId="0" fontId="1" fillId="0" borderId="9" xfId="5" applyBorder="1"/>
    <xf numFmtId="0" fontId="1" fillId="5" borderId="10" xfId="5" applyFill="1" applyBorder="1" applyAlignment="1">
      <alignment horizontal="center"/>
    </xf>
    <xf numFmtId="0" fontId="1" fillId="5" borderId="10" xfId="5" applyFill="1" applyBorder="1"/>
    <xf numFmtId="0" fontId="1" fillId="5" borderId="11" xfId="5" applyFill="1" applyBorder="1"/>
    <xf numFmtId="0" fontId="1" fillId="5" borderId="10" xfId="5" applyFill="1" applyBorder="1" applyAlignment="1">
      <alignment horizontal="left"/>
    </xf>
    <xf numFmtId="0" fontId="1" fillId="6" borderId="11" xfId="5" applyFill="1" applyBorder="1"/>
    <xf numFmtId="0" fontId="1" fillId="7" borderId="1" xfId="5" applyFill="1" applyBorder="1"/>
    <xf numFmtId="0" fontId="1" fillId="7" borderId="1" xfId="5" applyFill="1" applyBorder="1" applyAlignment="1">
      <alignment horizontal="center"/>
    </xf>
    <xf numFmtId="0" fontId="1" fillId="5" borderId="11" xfId="5" applyFill="1" applyBorder="1" applyAlignment="1">
      <alignment horizontal="left"/>
    </xf>
    <xf numFmtId="0" fontId="1" fillId="5" borderId="0" xfId="5" applyFill="1"/>
    <xf numFmtId="0" fontId="1" fillId="0" borderId="12" xfId="5" applyBorder="1" applyAlignment="1">
      <alignment vertical="center" wrapText="1"/>
    </xf>
    <xf numFmtId="0" fontId="6" fillId="8" borderId="2" xfId="5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left" wrapText="1"/>
    </xf>
    <xf numFmtId="0" fontId="7" fillId="0" borderId="1" xfId="5" applyFont="1" applyBorder="1" applyAlignment="1">
      <alignment horizontal="left"/>
    </xf>
    <xf numFmtId="0" fontId="6" fillId="8" borderId="1" xfId="5" applyFont="1" applyFill="1" applyBorder="1" applyAlignment="1">
      <alignment horizontal="center" vertical="center" wrapText="1"/>
    </xf>
    <xf numFmtId="0" fontId="1" fillId="0" borderId="0" xfId="5" applyAlignment="1">
      <alignment horizontal="right" vertical="center" wrapText="1"/>
    </xf>
    <xf numFmtId="4" fontId="1" fillId="0" borderId="0" xfId="5" applyNumberFormat="1" applyAlignment="1">
      <alignment horizontal="right" vertical="center" wrapText="1"/>
    </xf>
    <xf numFmtId="164" fontId="1" fillId="9" borderId="1" xfId="5" applyNumberFormat="1" applyFont="1" applyFill="1" applyBorder="1" applyAlignment="1">
      <alignment horizontal="center" vertical="center" wrapText="1"/>
    </xf>
    <xf numFmtId="164" fontId="1" fillId="0" borderId="7" xfId="5" applyNumberFormat="1" applyFont="1" applyBorder="1" applyAlignment="1">
      <alignment horizontal="center" vertical="center" wrapText="1"/>
    </xf>
    <xf numFmtId="164" fontId="1" fillId="10" borderId="1" xfId="5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1" applyNumberFormat="1" applyFont="1" applyBorder="1" applyAlignment="1" applyProtection="1">
      <alignment vertical="center" wrapText="1"/>
    </xf>
    <xf numFmtId="0" fontId="12" fillId="2" borderId="1" xfId="0" applyFont="1" applyFill="1" applyBorder="1" applyAlignment="1">
      <alignment horizontal="left" wrapText="1"/>
    </xf>
    <xf numFmtId="0" fontId="14" fillId="4" borderId="2" xfId="0" applyFont="1" applyFill="1" applyBorder="1" applyAlignment="1">
      <alignment horizontal="right" vertical="top" wrapText="1"/>
    </xf>
    <xf numFmtId="4" fontId="14" fillId="0" borderId="2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15" fillId="0" borderId="1" xfId="0" applyFont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1" fillId="4" borderId="0" xfId="0" applyFont="1" applyFill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/>
    </xf>
    <xf numFmtId="0" fontId="13" fillId="4" borderId="1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5" fillId="4" borderId="10" xfId="0" applyFont="1" applyFill="1" applyBorder="1" applyAlignment="1">
      <alignment horizontal="left" wrapText="1"/>
    </xf>
    <xf numFmtId="0" fontId="11" fillId="0" borderId="13" xfId="0" applyFont="1" applyBorder="1" applyAlignment="1">
      <alignment horizontal="left" vertical="center"/>
    </xf>
    <xf numFmtId="165" fontId="11" fillId="4" borderId="9" xfId="1" applyFont="1" applyFill="1" applyBorder="1" applyAlignment="1" applyProtection="1">
      <alignment horizontal="right" vertical="center" wrapText="1"/>
    </xf>
    <xf numFmtId="0" fontId="15" fillId="4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0" fontId="24" fillId="0" borderId="1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right" vertical="top" wrapText="1"/>
    </xf>
    <xf numFmtId="4" fontId="16" fillId="0" borderId="2" xfId="0" applyNumberFormat="1" applyFont="1" applyBorder="1" applyAlignment="1">
      <alignment horizontal="right" vertical="top" wrapText="1"/>
    </xf>
    <xf numFmtId="164" fontId="16" fillId="0" borderId="1" xfId="0" applyNumberFormat="1" applyFont="1" applyBorder="1" applyAlignment="1">
      <alignment horizontal="right" vertical="top" wrapText="1"/>
    </xf>
    <xf numFmtId="166" fontId="0" fillId="11" borderId="1" xfId="2" applyFont="1" applyFill="1" applyBorder="1" applyAlignment="1" applyProtection="1">
      <alignment horizontal="center" vertical="center"/>
    </xf>
    <xf numFmtId="166" fontId="0" fillId="12" borderId="1" xfId="2" applyFont="1" applyFill="1" applyBorder="1" applyAlignment="1" applyProtection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9" fontId="0" fillId="12" borderId="5" xfId="3" applyFont="1" applyFill="1" applyBorder="1" applyAlignment="1" applyProtection="1">
      <alignment horizontal="center" vertical="center"/>
    </xf>
    <xf numFmtId="9" fontId="0" fillId="11" borderId="6" xfId="3" applyFont="1" applyFill="1" applyBorder="1" applyAlignment="1" applyProtection="1">
      <alignment horizontal="center" vertical="center"/>
    </xf>
    <xf numFmtId="166" fontId="3" fillId="14" borderId="1" xfId="0" applyNumberFormat="1" applyFont="1" applyFill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7" fillId="0" borderId="0" xfId="1" applyNumberFormat="1" applyFont="1" applyBorder="1" applyAlignment="1" applyProtection="1">
      <alignment vertical="center"/>
    </xf>
    <xf numFmtId="0" fontId="18" fillId="0" borderId="0" xfId="1" applyNumberFormat="1" applyFont="1" applyBorder="1" applyAlignment="1" applyProtection="1">
      <alignment horizontal="right" vertical="center"/>
    </xf>
    <xf numFmtId="10" fontId="18" fillId="0" borderId="0" xfId="1" applyNumberFormat="1" applyFont="1" applyBorder="1" applyAlignment="1" applyProtection="1">
      <alignment vertical="center"/>
    </xf>
    <xf numFmtId="0" fontId="22" fillId="0" borderId="1" xfId="0" applyFont="1" applyBorder="1" applyAlignment="1">
      <alignment horizontal="right" wrapText="1"/>
    </xf>
    <xf numFmtId="0" fontId="28" fillId="4" borderId="2" xfId="0" applyFont="1" applyFill="1" applyBorder="1" applyAlignment="1">
      <alignment horizontal="right" vertical="top" wrapText="1"/>
    </xf>
    <xf numFmtId="4" fontId="28" fillId="0" borderId="2" xfId="0" applyNumberFormat="1" applyFont="1" applyBorder="1" applyAlignment="1">
      <alignment horizontal="right" vertical="top" wrapText="1"/>
    </xf>
    <xf numFmtId="164" fontId="28" fillId="0" borderId="1" xfId="0" applyNumberFormat="1" applyFont="1" applyBorder="1" applyAlignment="1">
      <alignment horizontal="right" vertical="top" wrapText="1"/>
    </xf>
    <xf numFmtId="0" fontId="13" fillId="12" borderId="1" xfId="0" applyFont="1" applyFill="1" applyBorder="1" applyAlignment="1">
      <alignment horizontal="left" vertical="center"/>
    </xf>
    <xf numFmtId="0" fontId="13" fillId="15" borderId="1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0" fontId="14" fillId="15" borderId="2" xfId="0" applyFont="1" applyFill="1" applyBorder="1" applyAlignment="1">
      <alignment horizontal="right" vertical="top" wrapText="1"/>
    </xf>
    <xf numFmtId="4" fontId="14" fillId="12" borderId="2" xfId="0" applyNumberFormat="1" applyFont="1" applyFill="1" applyBorder="1" applyAlignment="1">
      <alignment horizontal="right" vertical="top" wrapText="1"/>
    </xf>
    <xf numFmtId="164" fontId="14" fillId="12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/>
    <xf numFmtId="164" fontId="28" fillId="5" borderId="1" xfId="0" applyNumberFormat="1" applyFont="1" applyFill="1" applyBorder="1" applyAlignment="1">
      <alignment horizontal="right" vertical="top" wrapText="1"/>
    </xf>
    <xf numFmtId="0" fontId="11" fillId="0" borderId="0" xfId="0" applyFont="1" applyBorder="1"/>
    <xf numFmtId="0" fontId="14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4" borderId="15" xfId="0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left" wrapText="1"/>
    </xf>
    <xf numFmtId="0" fontId="11" fillId="4" borderId="15" xfId="0" applyFont="1" applyFill="1" applyBorder="1" applyAlignment="1">
      <alignment horizontal="right" vertical="center" wrapText="1"/>
    </xf>
    <xf numFmtId="3" fontId="11" fillId="0" borderId="15" xfId="0" applyNumberFormat="1" applyFont="1" applyBorder="1" applyAlignment="1">
      <alignment horizontal="right" vertical="center" wrapText="1"/>
    </xf>
    <xf numFmtId="164" fontId="11" fillId="0" borderId="15" xfId="0" applyNumberFormat="1" applyFont="1" applyBorder="1" applyAlignment="1">
      <alignment horizontal="right" vertical="center" wrapText="1"/>
    </xf>
    <xf numFmtId="165" fontId="11" fillId="4" borderId="16" xfId="1" applyFont="1" applyFill="1" applyBorder="1" applyAlignment="1" applyProtection="1">
      <alignment horizontal="right" vertical="center" wrapText="1"/>
    </xf>
    <xf numFmtId="0" fontId="11" fillId="0" borderId="13" xfId="0" applyFont="1" applyBorder="1"/>
    <xf numFmtId="0" fontId="9" fillId="0" borderId="0" xfId="0" applyFont="1" applyBorder="1" applyAlignment="1">
      <alignment horizontal="center"/>
    </xf>
    <xf numFmtId="0" fontId="9" fillId="0" borderId="13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6" xfId="0" applyFont="1" applyBorder="1"/>
    <xf numFmtId="0" fontId="23" fillId="0" borderId="1" xfId="0" applyFont="1" applyBorder="1" applyAlignment="1">
      <alignment horizontal="left" wrapText="1"/>
    </xf>
    <xf numFmtId="0" fontId="24" fillId="5" borderId="2" xfId="0" applyFont="1" applyFill="1" applyBorder="1" applyAlignment="1">
      <alignment horizontal="center" vertical="center" wrapText="1"/>
    </xf>
    <xf numFmtId="0" fontId="19" fillId="0" borderId="0" xfId="1" applyNumberFormat="1" applyFont="1" applyBorder="1" applyAlignment="1" applyProtection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1" applyNumberFormat="1" applyFont="1" applyBorder="1" applyAlignment="1" applyProtection="1">
      <alignment horizontal="left" vertical="center" wrapText="1"/>
    </xf>
    <xf numFmtId="0" fontId="15" fillId="0" borderId="2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7" fillId="0" borderId="0" xfId="1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0" fillId="11" borderId="2" xfId="0" applyFont="1" applyFill="1" applyBorder="1" applyAlignment="1">
      <alignment horizontal="center" vertical="center"/>
    </xf>
    <xf numFmtId="0" fontId="0" fillId="11" borderId="7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9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167" fontId="4" fillId="13" borderId="1" xfId="2" applyNumberFormat="1" applyFont="1" applyFill="1" applyBorder="1" applyAlignment="1" applyProtection="1">
      <alignment horizontal="center" vertical="center"/>
    </xf>
    <xf numFmtId="0" fontId="29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9" xfId="0" applyFont="1" applyBorder="1" applyAlignment="1">
      <alignment horizontal="center"/>
    </xf>
  </cellXfs>
  <cellStyles count="6">
    <cellStyle name="Moeda" xfId="2" builtinId="4"/>
    <cellStyle name="Normal" xfId="0" builtinId="0"/>
    <cellStyle name="Normal 2" xfId="5" xr:uid="{898B7000-BBD0-4123-972B-A078D5EAB3C1}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71450" y="152400"/>
    <xdr:ext cx="7896225" cy="966804"/>
    <xdr:pic>
      <xdr:nvPicPr>
        <xdr:cNvPr id="3" name="Figura 1">
          <a:extLst>
            <a:ext uri="{FF2B5EF4-FFF2-40B4-BE49-F238E27FC236}">
              <a16:creationId xmlns:a16="http://schemas.microsoft.com/office/drawing/2014/main" id="{FC8369E5-18C5-480C-8F49-DD44D564C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71450" y="152400"/>
          <a:ext cx="7896225" cy="966804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145" zoomScaleNormal="145" zoomScaleSheetLayoutView="145" workbookViewId="0">
      <selection activeCell="J6" sqref="J6"/>
    </sheetView>
  </sheetViews>
  <sheetFormatPr defaultRowHeight="15" x14ac:dyDescent="0.25"/>
  <cols>
    <col min="1" max="1" width="5" customWidth="1"/>
    <col min="2" max="2" width="7.85546875" customWidth="1"/>
    <col min="3" max="3" width="9.42578125" customWidth="1"/>
    <col min="4" max="4" width="36" customWidth="1"/>
    <col min="5" max="5" width="7.28515625" customWidth="1"/>
    <col min="6" max="6" width="9.140625" customWidth="1"/>
    <col min="7" max="7" width="10" customWidth="1"/>
    <col min="8" max="8" width="13.5703125" customWidth="1"/>
    <col min="9" max="9" width="9.5703125" customWidth="1"/>
    <col min="10" max="10" width="9.140625" customWidth="1"/>
    <col min="11" max="11" width="10.28515625" customWidth="1"/>
    <col min="12" max="1025" width="8.7109375" customWidth="1"/>
  </cols>
  <sheetData>
    <row r="1" spans="1:9" ht="108" customHeight="1" x14ac:dyDescent="0.25">
      <c r="A1" s="134" t="s">
        <v>76</v>
      </c>
      <c r="B1" s="134"/>
      <c r="C1" s="134"/>
      <c r="D1" s="134"/>
      <c r="E1" s="134"/>
      <c r="F1" s="134"/>
      <c r="G1" s="134"/>
      <c r="H1" s="134"/>
    </row>
    <row r="2" spans="1:9" ht="15.75" x14ac:dyDescent="0.25">
      <c r="A2" s="105" t="s">
        <v>69</v>
      </c>
      <c r="B2" s="105"/>
      <c r="C2" s="105"/>
      <c r="D2" s="105"/>
      <c r="E2" s="105"/>
      <c r="F2" s="105"/>
      <c r="G2" s="105"/>
      <c r="H2" s="105"/>
      <c r="I2" s="33"/>
    </row>
    <row r="3" spans="1:9" ht="35.25" customHeight="1" x14ac:dyDescent="0.25">
      <c r="A3" s="110" t="s">
        <v>68</v>
      </c>
      <c r="B3" s="110"/>
      <c r="C3" s="110"/>
      <c r="D3" s="110"/>
      <c r="E3" s="110"/>
      <c r="F3" s="110"/>
      <c r="G3" s="110"/>
      <c r="H3" s="110"/>
      <c r="I3" s="30"/>
    </row>
    <row r="4" spans="1:9" ht="15" customHeight="1" x14ac:dyDescent="0.25">
      <c r="A4" s="110" t="s">
        <v>73</v>
      </c>
      <c r="B4" s="110"/>
      <c r="C4" s="110"/>
      <c r="D4" s="110"/>
      <c r="E4" s="110"/>
      <c r="F4" s="110"/>
      <c r="G4" s="110"/>
      <c r="H4" s="110"/>
      <c r="I4" s="30"/>
    </row>
    <row r="5" spans="1:9" x14ac:dyDescent="0.25">
      <c r="A5" s="73" t="s">
        <v>80</v>
      </c>
      <c r="B5" s="73"/>
      <c r="C5" s="73"/>
      <c r="D5" s="73"/>
      <c r="E5" s="73"/>
      <c r="F5" s="73"/>
      <c r="G5" s="74"/>
      <c r="H5" s="75"/>
      <c r="I5" s="30"/>
    </row>
    <row r="6" spans="1:9" x14ac:dyDescent="0.25">
      <c r="A6" s="71" t="s">
        <v>81</v>
      </c>
      <c r="B6" s="72"/>
      <c r="C6" s="72"/>
      <c r="D6" s="72"/>
      <c r="E6" s="72"/>
      <c r="F6" s="72"/>
      <c r="G6" s="72"/>
      <c r="H6" s="72"/>
      <c r="I6" s="30"/>
    </row>
    <row r="7" spans="1:9" ht="36.75" customHeight="1" x14ac:dyDescent="0.25">
      <c r="A7" s="40" t="s">
        <v>0</v>
      </c>
      <c r="B7" s="40" t="s">
        <v>1</v>
      </c>
      <c r="C7" s="40" t="s">
        <v>2</v>
      </c>
      <c r="D7" s="40" t="s">
        <v>3</v>
      </c>
      <c r="E7" s="40" t="s">
        <v>4</v>
      </c>
      <c r="F7" s="40" t="s">
        <v>5</v>
      </c>
      <c r="G7" s="41" t="s">
        <v>6</v>
      </c>
      <c r="H7" s="41" t="s">
        <v>72</v>
      </c>
      <c r="I7" s="33"/>
    </row>
    <row r="8" spans="1:9" x14ac:dyDescent="0.25">
      <c r="A8" s="34" t="s">
        <v>57</v>
      </c>
      <c r="B8" s="106" t="s">
        <v>56</v>
      </c>
      <c r="C8" s="107"/>
      <c r="D8" s="107"/>
      <c r="E8" s="107"/>
      <c r="F8" s="107"/>
      <c r="G8" s="107"/>
      <c r="H8" s="108"/>
      <c r="I8" s="30"/>
    </row>
    <row r="9" spans="1:9" ht="52.5" customHeight="1" x14ac:dyDescent="0.25">
      <c r="A9" s="80" t="s">
        <v>62</v>
      </c>
      <c r="B9" s="80" t="s">
        <v>74</v>
      </c>
      <c r="C9" s="81"/>
      <c r="D9" s="82" t="s">
        <v>60</v>
      </c>
      <c r="E9" s="83" t="s">
        <v>8</v>
      </c>
      <c r="F9" s="84">
        <v>1</v>
      </c>
      <c r="G9" s="85"/>
      <c r="H9" s="85">
        <f>F9*G9</f>
        <v>0</v>
      </c>
      <c r="I9" s="30"/>
    </row>
    <row r="10" spans="1:9" ht="26.25" customHeight="1" x14ac:dyDescent="0.25">
      <c r="A10" s="51"/>
      <c r="B10" s="52"/>
      <c r="C10" s="53"/>
      <c r="D10" s="76" t="s">
        <v>71</v>
      </c>
      <c r="E10" s="77"/>
      <c r="F10" s="78">
        <v>1</v>
      </c>
      <c r="G10" s="79">
        <f>G8+G9</f>
        <v>0</v>
      </c>
      <c r="H10" s="79">
        <f t="shared" ref="H10:H11" si="0">F10*G10</f>
        <v>0</v>
      </c>
      <c r="I10" s="30"/>
    </row>
    <row r="11" spans="1:9" ht="19.5" customHeight="1" x14ac:dyDescent="0.25">
      <c r="A11" s="57"/>
      <c r="B11" s="48"/>
      <c r="C11" s="56"/>
      <c r="D11" s="58" t="s">
        <v>65</v>
      </c>
      <c r="E11" s="59"/>
      <c r="F11" s="60">
        <v>1200</v>
      </c>
      <c r="G11" s="61">
        <f>G10</f>
        <v>0</v>
      </c>
      <c r="H11" s="79">
        <f t="shared" si="0"/>
        <v>0</v>
      </c>
      <c r="I11" s="30"/>
    </row>
    <row r="12" spans="1:9" ht="15.75" x14ac:dyDescent="0.25">
      <c r="A12" s="38"/>
      <c r="B12" s="38"/>
      <c r="C12" s="39"/>
      <c r="D12" s="58"/>
      <c r="E12" s="59"/>
      <c r="F12" s="60"/>
      <c r="G12" s="61"/>
      <c r="H12" s="61"/>
      <c r="I12" s="33"/>
    </row>
    <row r="13" spans="1:9" x14ac:dyDescent="0.25">
      <c r="A13" s="34">
        <v>2</v>
      </c>
      <c r="B13" s="106" t="s">
        <v>58</v>
      </c>
      <c r="C13" s="107"/>
      <c r="D13" s="107"/>
      <c r="E13" s="107"/>
      <c r="F13" s="107"/>
      <c r="G13" s="107"/>
      <c r="H13" s="108"/>
      <c r="I13" s="30"/>
    </row>
    <row r="14" spans="1:9" ht="51.75" customHeight="1" x14ac:dyDescent="0.25">
      <c r="A14" s="50" t="s">
        <v>59</v>
      </c>
      <c r="B14" s="80" t="s">
        <v>74</v>
      </c>
      <c r="C14" s="49"/>
      <c r="D14" s="103" t="s">
        <v>75</v>
      </c>
      <c r="E14" s="35" t="s">
        <v>8</v>
      </c>
      <c r="F14" s="36">
        <v>1</v>
      </c>
      <c r="G14" s="37"/>
      <c r="H14" s="85">
        <f t="shared" ref="H14:H15" si="1">F14*G14</f>
        <v>0</v>
      </c>
      <c r="I14" s="30"/>
    </row>
    <row r="15" spans="1:9" ht="26.25" customHeight="1" x14ac:dyDescent="0.25">
      <c r="A15" s="51"/>
      <c r="B15" s="52"/>
      <c r="C15" s="53"/>
      <c r="D15" s="76" t="s">
        <v>71</v>
      </c>
      <c r="E15" s="77" t="s">
        <v>8</v>
      </c>
      <c r="F15" s="78">
        <v>1</v>
      </c>
      <c r="G15" s="79">
        <f>G14</f>
        <v>0</v>
      </c>
      <c r="H15" s="79">
        <f t="shared" si="1"/>
        <v>0</v>
      </c>
      <c r="I15" s="30"/>
    </row>
    <row r="16" spans="1:9" ht="19.5" customHeight="1" x14ac:dyDescent="0.25">
      <c r="A16" s="57"/>
      <c r="B16" s="48"/>
      <c r="C16" s="56"/>
      <c r="D16" s="58" t="s">
        <v>65</v>
      </c>
      <c r="E16" s="59" t="s">
        <v>8</v>
      </c>
      <c r="F16" s="60">
        <v>2400</v>
      </c>
      <c r="G16" s="61">
        <f>G15</f>
        <v>0</v>
      </c>
      <c r="H16" s="79">
        <f>F16*G16</f>
        <v>0</v>
      </c>
      <c r="I16" s="30"/>
    </row>
    <row r="17" spans="1:9" ht="19.5" customHeight="1" x14ac:dyDescent="0.25">
      <c r="A17" s="111"/>
      <c r="B17" s="112"/>
      <c r="C17" s="112"/>
      <c r="D17" s="112"/>
      <c r="E17" s="112"/>
      <c r="F17" s="112"/>
      <c r="G17" s="112"/>
      <c r="H17" s="113"/>
      <c r="I17" s="33"/>
    </row>
    <row r="18" spans="1:9" ht="13.5" customHeight="1" x14ac:dyDescent="0.25">
      <c r="A18" s="114"/>
      <c r="B18" s="115"/>
      <c r="C18" s="115"/>
      <c r="D18" s="115"/>
      <c r="E18" s="115"/>
      <c r="F18" s="116"/>
      <c r="G18" s="104" t="s">
        <v>66</v>
      </c>
      <c r="H18" s="87">
        <f>H16+H11</f>
        <v>0</v>
      </c>
      <c r="I18" s="30"/>
    </row>
    <row r="19" spans="1:9" ht="15" customHeight="1" x14ac:dyDescent="0.25">
      <c r="A19" s="89" t="s">
        <v>79</v>
      </c>
      <c r="B19" s="90"/>
      <c r="C19" s="91"/>
      <c r="D19" s="92"/>
      <c r="E19" s="93"/>
      <c r="F19" s="94"/>
      <c r="G19" s="95"/>
      <c r="H19" s="96"/>
      <c r="I19" s="30"/>
    </row>
    <row r="20" spans="1:9" ht="18" customHeight="1" x14ac:dyDescent="0.25">
      <c r="A20" s="54"/>
      <c r="B20" s="42"/>
      <c r="C20" s="43"/>
      <c r="D20" s="44"/>
      <c r="E20" s="45"/>
      <c r="F20" s="47"/>
      <c r="G20" s="46"/>
      <c r="H20" s="55"/>
      <c r="I20" s="30"/>
    </row>
    <row r="21" spans="1:9" x14ac:dyDescent="0.25">
      <c r="A21" s="97"/>
      <c r="B21" s="88"/>
      <c r="C21" s="88"/>
      <c r="D21" s="98"/>
      <c r="E21" s="135" t="s">
        <v>77</v>
      </c>
      <c r="F21" s="135"/>
      <c r="G21" s="135"/>
      <c r="H21" s="136"/>
      <c r="I21" s="30"/>
    </row>
    <row r="22" spans="1:9" ht="12" customHeight="1" x14ac:dyDescent="0.25">
      <c r="A22" s="99"/>
      <c r="B22" s="86"/>
      <c r="C22" s="86"/>
      <c r="D22" s="98"/>
      <c r="E22" s="135" t="s">
        <v>78</v>
      </c>
      <c r="F22" s="135"/>
      <c r="G22" s="135"/>
      <c r="H22" s="136"/>
      <c r="I22" s="30"/>
    </row>
    <row r="23" spans="1:9" x14ac:dyDescent="0.25">
      <c r="A23" s="100"/>
      <c r="B23" s="101"/>
      <c r="C23" s="101"/>
      <c r="D23" s="101"/>
      <c r="E23" s="101"/>
      <c r="F23" s="101"/>
      <c r="G23" s="101"/>
      <c r="H23" s="102"/>
      <c r="I23" s="30"/>
    </row>
    <row r="24" spans="1:9" x14ac:dyDescent="0.25">
      <c r="A24" s="30"/>
      <c r="B24" s="30"/>
      <c r="C24" s="30"/>
      <c r="D24" s="30"/>
      <c r="E24" s="30"/>
      <c r="F24" s="30"/>
      <c r="G24" s="30"/>
      <c r="H24" s="30"/>
      <c r="I24" s="30"/>
    </row>
    <row r="25" spans="1:9" x14ac:dyDescent="0.25">
      <c r="A25" s="30"/>
      <c r="B25" s="30"/>
      <c r="C25" s="30"/>
      <c r="D25" s="31"/>
      <c r="E25" s="30"/>
      <c r="F25" s="30"/>
      <c r="G25" s="30"/>
      <c r="H25" s="30"/>
      <c r="I25" s="30"/>
    </row>
    <row r="26" spans="1:9" x14ac:dyDescent="0.25">
      <c r="A26" s="30"/>
      <c r="B26" s="30"/>
      <c r="C26" s="30"/>
      <c r="D26" s="32"/>
      <c r="E26" s="30"/>
      <c r="F26" s="30"/>
      <c r="G26" s="30"/>
      <c r="H26" s="30"/>
      <c r="I26" s="30"/>
    </row>
    <row r="27" spans="1:9" x14ac:dyDescent="0.25">
      <c r="A27" s="30"/>
      <c r="B27" s="30"/>
      <c r="C27" s="30"/>
      <c r="E27" s="30"/>
      <c r="F27" s="30"/>
      <c r="G27" s="30"/>
      <c r="H27" s="30"/>
      <c r="I27" s="30"/>
    </row>
    <row r="28" spans="1:9" x14ac:dyDescent="0.25">
      <c r="A28" s="30"/>
      <c r="B28" s="30"/>
      <c r="C28" s="30"/>
      <c r="E28" s="30"/>
      <c r="F28" s="30"/>
      <c r="G28" s="30"/>
      <c r="H28" s="30"/>
      <c r="I28" s="30"/>
    </row>
  </sheetData>
  <mergeCells count="10">
    <mergeCell ref="E22:H22"/>
    <mergeCell ref="A3:H3"/>
    <mergeCell ref="A4:H4"/>
    <mergeCell ref="A17:H17"/>
    <mergeCell ref="A18:F18"/>
    <mergeCell ref="A2:H2"/>
    <mergeCell ref="B8:H8"/>
    <mergeCell ref="B13:H13"/>
    <mergeCell ref="A1:H1"/>
    <mergeCell ref="E21:H21"/>
  </mergeCells>
  <pageMargins left="0.70866141732283472" right="0.70866141732283472" top="0.55118110236220474" bottom="0.55118110236220474" header="0" footer="0.31496062992125984"/>
  <pageSetup paperSize="9" scale="88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zoomScaleNormal="100" zoomScalePageLayoutView="140" workbookViewId="0">
      <selection activeCell="A4" sqref="A4:H4"/>
    </sheetView>
  </sheetViews>
  <sheetFormatPr defaultRowHeight="15" x14ac:dyDescent="0.25"/>
  <cols>
    <col min="1" max="1" width="4" customWidth="1"/>
    <col min="2" max="2" width="5.5703125" customWidth="1"/>
    <col min="3" max="3" width="6.7109375" customWidth="1"/>
    <col min="4" max="4" width="8.7109375" customWidth="1"/>
    <col min="5" max="5" width="1.28515625" customWidth="1"/>
    <col min="6" max="6" width="3" customWidth="1"/>
    <col min="7" max="11" width="15.85546875" customWidth="1"/>
    <col min="12" max="12" width="16" customWidth="1"/>
    <col min="13" max="1025" width="8.7109375" customWidth="1"/>
  </cols>
  <sheetData>
    <row r="1" spans="1:17" ht="96.75" customHeight="1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7" ht="35.25" customHeight="1" x14ac:dyDescent="0.25">
      <c r="A2" s="110" t="s">
        <v>70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7" ht="15" customHeight="1" x14ac:dyDescent="0.25">
      <c r="A3" s="110" t="s">
        <v>61</v>
      </c>
      <c r="B3" s="110"/>
      <c r="C3" s="110"/>
      <c r="D3" s="110"/>
      <c r="E3" s="110"/>
      <c r="F3" s="110"/>
      <c r="G3" s="110"/>
      <c r="H3" s="110"/>
      <c r="I3" s="30"/>
      <c r="Q3" s="67"/>
    </row>
    <row r="4" spans="1:17" x14ac:dyDescent="0.25">
      <c r="A4" s="117" t="s">
        <v>82</v>
      </c>
      <c r="B4" s="117"/>
      <c r="C4" s="117"/>
      <c r="D4" s="117"/>
      <c r="E4" s="117"/>
      <c r="F4" s="117"/>
      <c r="G4" s="117"/>
      <c r="H4" s="117"/>
      <c r="I4" s="30"/>
    </row>
    <row r="5" spans="1:17" x14ac:dyDescent="0.25">
      <c r="A5" s="118" t="s">
        <v>81</v>
      </c>
      <c r="B5" s="119"/>
      <c r="C5" s="119"/>
      <c r="D5" s="119"/>
      <c r="E5" s="119"/>
      <c r="F5" s="119"/>
      <c r="G5" s="119"/>
      <c r="H5" s="119"/>
      <c r="I5" s="30"/>
    </row>
    <row r="7" spans="1:17" ht="18.75" x14ac:dyDescent="0.25">
      <c r="A7" s="120" t="s">
        <v>24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7" ht="18.75" x14ac:dyDescent="0.25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1:17" x14ac:dyDescent="0.25">
      <c r="A9" s="131" t="s">
        <v>25</v>
      </c>
      <c r="B9" s="131"/>
      <c r="C9" s="131"/>
      <c r="D9" s="131"/>
      <c r="E9" s="131"/>
      <c r="F9" s="131"/>
      <c r="G9" s="3" t="s">
        <v>26</v>
      </c>
      <c r="H9" s="3" t="s">
        <v>27</v>
      </c>
      <c r="I9" s="3" t="s">
        <v>28</v>
      </c>
      <c r="J9" s="3" t="s">
        <v>29</v>
      </c>
      <c r="K9" s="3" t="s">
        <v>30</v>
      </c>
      <c r="L9" s="3" t="s">
        <v>31</v>
      </c>
    </row>
    <row r="10" spans="1:17" ht="61.5" customHeight="1" x14ac:dyDescent="0.25">
      <c r="A10" s="132" t="s">
        <v>32</v>
      </c>
      <c r="B10" s="132"/>
      <c r="C10" s="132"/>
      <c r="D10" s="132"/>
      <c r="E10" s="132"/>
      <c r="F10" s="132"/>
      <c r="G10" s="68">
        <v>0.15</v>
      </c>
      <c r="H10" s="69">
        <v>0.2</v>
      </c>
      <c r="I10" s="68">
        <v>0.2</v>
      </c>
      <c r="J10" s="69">
        <v>0.2</v>
      </c>
      <c r="K10" s="68">
        <v>0.15</v>
      </c>
      <c r="L10" s="69">
        <v>0.1</v>
      </c>
    </row>
    <row r="11" spans="1:17" x14ac:dyDescent="0.25">
      <c r="A11" s="4" t="s">
        <v>33</v>
      </c>
      <c r="B11" s="5"/>
      <c r="C11" s="5"/>
      <c r="D11" s="5"/>
      <c r="E11" s="5"/>
      <c r="F11" s="6"/>
      <c r="G11" s="62">
        <f>'P. Orçamentária'!H18*'Cronograma Físico-Financeiro'!G10</f>
        <v>0</v>
      </c>
      <c r="H11" s="63">
        <f>'P. Orçamentária'!H18*'Cronograma Físico-Financeiro'!H10</f>
        <v>0</v>
      </c>
      <c r="I11" s="62">
        <f>'P. Orçamentária'!H18*'Cronograma Físico-Financeiro'!I10</f>
        <v>0</v>
      </c>
      <c r="J11" s="63">
        <f>'P. Orçamentária'!H18*'Cronograma Físico-Financeiro'!J10</f>
        <v>0</v>
      </c>
      <c r="K11" s="62">
        <f>'P. Orçamentária'!H18*'Cronograma Físico-Financeiro'!K10</f>
        <v>0</v>
      </c>
      <c r="L11" s="63">
        <f>'P. Orçamentária'!H18*'Cronograma Físico-Financeiro'!L10</f>
        <v>0</v>
      </c>
    </row>
    <row r="12" spans="1:17" ht="10.5" customHeight="1" x14ac:dyDescent="0.25">
      <c r="A12" s="125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7"/>
    </row>
    <row r="13" spans="1:17" ht="15.75" x14ac:dyDescent="0.25">
      <c r="A13" s="4" t="s">
        <v>34</v>
      </c>
      <c r="B13" s="5"/>
      <c r="C13" s="5"/>
      <c r="D13" s="5"/>
      <c r="E13" s="5"/>
      <c r="F13" s="6"/>
      <c r="G13" s="70">
        <f>G11</f>
        <v>0</v>
      </c>
      <c r="H13" s="70">
        <f>H11+G13</f>
        <v>0</v>
      </c>
      <c r="I13" s="70">
        <f>I11+H13</f>
        <v>0</v>
      </c>
      <c r="J13" s="70">
        <f>J11+I13</f>
        <v>0</v>
      </c>
      <c r="K13" s="70">
        <f t="shared" ref="K13:L13" si="0">K11+J13</f>
        <v>0</v>
      </c>
      <c r="L13" s="70">
        <f t="shared" si="0"/>
        <v>0</v>
      </c>
    </row>
    <row r="14" spans="1:17" ht="28.5" customHeight="1" x14ac:dyDescent="0.25">
      <c r="I14" s="123" t="s">
        <v>67</v>
      </c>
      <c r="J14" s="124"/>
      <c r="K14" s="133">
        <f>SUM(G11:L11)</f>
        <v>0</v>
      </c>
      <c r="L14" s="133"/>
    </row>
    <row r="15" spans="1:17" x14ac:dyDescent="0.25">
      <c r="G15" s="7"/>
      <c r="H15" s="1"/>
      <c r="L15" s="8"/>
    </row>
    <row r="16" spans="1:17" x14ac:dyDescent="0.25">
      <c r="G16" s="7"/>
      <c r="H16" s="2"/>
    </row>
    <row r="17" spans="7:12" x14ac:dyDescent="0.25">
      <c r="G17" s="7"/>
      <c r="H17" s="2"/>
    </row>
    <row r="18" spans="7:12" ht="18.75" x14ac:dyDescent="0.3">
      <c r="G18" s="7"/>
      <c r="H18" s="2"/>
      <c r="I18" s="128" t="s">
        <v>63</v>
      </c>
      <c r="J18" s="128"/>
      <c r="K18" s="128"/>
      <c r="L18" s="129"/>
    </row>
    <row r="19" spans="7:12" x14ac:dyDescent="0.25">
      <c r="G19" s="7"/>
      <c r="H19" s="2"/>
      <c r="I19" s="130" t="s">
        <v>64</v>
      </c>
      <c r="J19" s="130"/>
      <c r="K19" s="130"/>
      <c r="L19" s="130"/>
    </row>
    <row r="20" spans="7:12" x14ac:dyDescent="0.25">
      <c r="J20" s="2"/>
    </row>
    <row r="21" spans="7:12" x14ac:dyDescent="0.25">
      <c r="J21" s="2"/>
    </row>
    <row r="22" spans="7:12" x14ac:dyDescent="0.25">
      <c r="J22" s="2"/>
    </row>
  </sheetData>
  <mergeCells count="13">
    <mergeCell ref="A7:L7"/>
    <mergeCell ref="I14:J14"/>
    <mergeCell ref="A12:L12"/>
    <mergeCell ref="I18:L18"/>
    <mergeCell ref="I19:L19"/>
    <mergeCell ref="A9:F9"/>
    <mergeCell ref="A10:F10"/>
    <mergeCell ref="K14:L14"/>
    <mergeCell ref="A1:L1"/>
    <mergeCell ref="A2:L2"/>
    <mergeCell ref="A3:H3"/>
    <mergeCell ref="A4:H4"/>
    <mergeCell ref="A5:H5"/>
  </mergeCells>
  <pageMargins left="0.51180555555555496" right="0.51180555555555496" top="0.78749999999999998" bottom="0.78749999999999998" header="0.51180555555555496" footer="0.51180555555555496"/>
  <pageSetup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26806-BD95-420D-8632-8529469010D0}">
  <dimension ref="A1:O63"/>
  <sheetViews>
    <sheetView topLeftCell="D1" workbookViewId="0">
      <selection activeCell="D1" sqref="D1"/>
    </sheetView>
  </sheetViews>
  <sheetFormatPr defaultColWidth="8.85546875" defaultRowHeight="15" x14ac:dyDescent="0.25"/>
  <cols>
    <col min="1" max="2" width="5.7109375" style="9" bestFit="1" customWidth="1"/>
    <col min="3" max="3" width="54.5703125" style="9" bestFit="1" customWidth="1"/>
    <col min="4" max="4" width="13.28515625" style="9" bestFit="1" customWidth="1"/>
    <col min="5" max="5" width="12.7109375" style="9" bestFit="1" customWidth="1"/>
    <col min="6" max="6" width="13.140625" style="9" bestFit="1" customWidth="1"/>
    <col min="7" max="9" width="12.28515625" style="9" bestFit="1" customWidth="1"/>
    <col min="10" max="10" width="13.140625" style="9" bestFit="1" customWidth="1"/>
    <col min="11" max="11" width="12.28515625" style="9" bestFit="1" customWidth="1"/>
    <col min="12" max="12" width="13.140625" style="9" bestFit="1" customWidth="1"/>
    <col min="13" max="13" width="21.140625" style="9" customWidth="1"/>
    <col min="14" max="16384" width="8.85546875" style="9"/>
  </cols>
  <sheetData>
    <row r="1" spans="1:13" ht="20.25" customHeight="1" x14ac:dyDescent="0.25">
      <c r="C1" s="10"/>
      <c r="D1" s="11" t="s">
        <v>35</v>
      </c>
      <c r="E1" s="12" t="s">
        <v>36</v>
      </c>
      <c r="F1" s="13" t="s">
        <v>37</v>
      </c>
      <c r="G1" s="12" t="s">
        <v>38</v>
      </c>
      <c r="H1" s="14" t="s">
        <v>39</v>
      </c>
      <c r="I1" s="12" t="s">
        <v>40</v>
      </c>
      <c r="J1" s="13" t="s">
        <v>41</v>
      </c>
      <c r="K1" s="12" t="s">
        <v>42</v>
      </c>
      <c r="L1" s="13" t="s">
        <v>43</v>
      </c>
      <c r="M1" s="15" t="s">
        <v>44</v>
      </c>
    </row>
    <row r="2" spans="1:13" x14ac:dyDescent="0.25">
      <c r="A2" s="16" t="s">
        <v>45</v>
      </c>
      <c r="B2" s="16" t="s">
        <v>4</v>
      </c>
      <c r="C2" s="17" t="s">
        <v>46</v>
      </c>
      <c r="D2" s="18" t="s">
        <v>47</v>
      </c>
      <c r="E2" s="19" t="s">
        <v>48</v>
      </c>
      <c r="F2" s="13" t="s">
        <v>49</v>
      </c>
      <c r="G2" s="19" t="s">
        <v>50</v>
      </c>
      <c r="H2" s="18" t="s">
        <v>51</v>
      </c>
      <c r="I2" s="19" t="s">
        <v>52</v>
      </c>
      <c r="J2" s="13" t="s">
        <v>53</v>
      </c>
      <c r="K2" s="19" t="s">
        <v>54</v>
      </c>
      <c r="L2" s="13" t="s">
        <v>55</v>
      </c>
      <c r="M2" s="15"/>
    </row>
    <row r="3" spans="1:13" ht="15.75" thickBot="1" x14ac:dyDescent="0.3">
      <c r="A3" s="20">
        <v>1</v>
      </c>
      <c r="B3" s="21" t="s">
        <v>8</v>
      </c>
      <c r="C3" s="22" t="s">
        <v>7</v>
      </c>
      <c r="D3" s="27">
        <v>925</v>
      </c>
      <c r="E3" s="28">
        <v>860</v>
      </c>
      <c r="F3" s="27">
        <v>505</v>
      </c>
      <c r="G3" s="28"/>
      <c r="H3" s="27"/>
      <c r="I3" s="28">
        <v>598</v>
      </c>
      <c r="J3" s="27"/>
      <c r="K3" s="28"/>
      <c r="L3" s="27"/>
      <c r="M3" s="29">
        <f>MIN(D3:L3)</f>
        <v>505</v>
      </c>
    </row>
    <row r="4" spans="1:13" ht="15.75" thickBot="1" x14ac:dyDescent="0.3">
      <c r="A4" s="20">
        <v>2</v>
      </c>
      <c r="B4" s="21" t="s">
        <v>8</v>
      </c>
      <c r="C4" s="22" t="s">
        <v>9</v>
      </c>
      <c r="D4" s="27">
        <v>1280</v>
      </c>
      <c r="E4" s="28">
        <v>1050</v>
      </c>
      <c r="F4" s="27">
        <v>670</v>
      </c>
      <c r="G4" s="28"/>
      <c r="H4" s="27"/>
      <c r="I4" s="28">
        <v>848</v>
      </c>
      <c r="J4" s="27"/>
      <c r="K4" s="28"/>
      <c r="L4" s="27"/>
      <c r="M4" s="29">
        <f t="shared" ref="M4:M16" si="0">MIN(D4:L4)</f>
        <v>670</v>
      </c>
    </row>
    <row r="5" spans="1:13" ht="15.75" thickBot="1" x14ac:dyDescent="0.3">
      <c r="A5" s="20">
        <v>3</v>
      </c>
      <c r="B5" s="21" t="s">
        <v>8</v>
      </c>
      <c r="C5" s="22" t="s">
        <v>10</v>
      </c>
      <c r="D5" s="27">
        <v>1490</v>
      </c>
      <c r="E5" s="28">
        <v>1260</v>
      </c>
      <c r="F5" s="27">
        <v>771.5</v>
      </c>
      <c r="G5" s="28"/>
      <c r="H5" s="27"/>
      <c r="I5" s="28">
        <v>970</v>
      </c>
      <c r="J5" s="27"/>
      <c r="K5" s="28"/>
      <c r="L5" s="27"/>
      <c r="M5" s="29">
        <f t="shared" si="0"/>
        <v>771.5</v>
      </c>
    </row>
    <row r="6" spans="1:13" ht="15.75" thickBot="1" x14ac:dyDescent="0.3">
      <c r="A6" s="20">
        <v>4</v>
      </c>
      <c r="B6" s="21" t="s">
        <v>8</v>
      </c>
      <c r="C6" s="23" t="s">
        <v>11</v>
      </c>
      <c r="D6" s="27">
        <v>136</v>
      </c>
      <c r="E6" s="28">
        <v>128</v>
      </c>
      <c r="F6" s="27"/>
      <c r="G6" s="28">
        <v>180</v>
      </c>
      <c r="H6" s="27">
        <v>105</v>
      </c>
      <c r="I6" s="28">
        <v>82</v>
      </c>
      <c r="J6" s="27">
        <v>166.4</v>
      </c>
      <c r="K6" s="28"/>
      <c r="L6" s="27">
        <v>170.1</v>
      </c>
      <c r="M6" s="29">
        <f t="shared" si="0"/>
        <v>82</v>
      </c>
    </row>
    <row r="7" spans="1:13" ht="15.75" thickBot="1" x14ac:dyDescent="0.3">
      <c r="A7" s="20">
        <v>5</v>
      </c>
      <c r="B7" s="21" t="s">
        <v>8</v>
      </c>
      <c r="C7" s="22" t="s">
        <v>12</v>
      </c>
      <c r="D7" s="27">
        <v>220</v>
      </c>
      <c r="E7" s="28">
        <v>215</v>
      </c>
      <c r="F7" s="27"/>
      <c r="G7" s="28">
        <v>250</v>
      </c>
      <c r="H7" s="27">
        <v>130</v>
      </c>
      <c r="I7" s="28"/>
      <c r="J7" s="27">
        <v>279.5</v>
      </c>
      <c r="K7" s="28"/>
      <c r="L7" s="27">
        <v>285</v>
      </c>
      <c r="M7" s="29">
        <f t="shared" si="0"/>
        <v>130</v>
      </c>
    </row>
    <row r="8" spans="1:13" ht="15.75" thickBot="1" x14ac:dyDescent="0.3">
      <c r="A8" s="20">
        <v>6</v>
      </c>
      <c r="B8" s="21" t="s">
        <v>14</v>
      </c>
      <c r="C8" s="22" t="s">
        <v>13</v>
      </c>
      <c r="D8" s="27">
        <v>1.28</v>
      </c>
      <c r="E8" s="28">
        <v>1.25</v>
      </c>
      <c r="F8" s="27"/>
      <c r="G8" s="28"/>
      <c r="H8" s="27"/>
      <c r="I8" s="28">
        <v>1.1000000000000001</v>
      </c>
      <c r="J8" s="27">
        <v>1.62</v>
      </c>
      <c r="K8" s="28"/>
      <c r="L8" s="27">
        <v>2.2000000000000002</v>
      </c>
      <c r="M8" s="29">
        <f t="shared" si="0"/>
        <v>1.1000000000000001</v>
      </c>
    </row>
    <row r="9" spans="1:13" ht="15.75" thickBot="1" x14ac:dyDescent="0.3">
      <c r="A9" s="20">
        <v>7</v>
      </c>
      <c r="B9" s="21" t="s">
        <v>8</v>
      </c>
      <c r="C9" s="22" t="s">
        <v>15</v>
      </c>
      <c r="D9" s="27">
        <v>30</v>
      </c>
      <c r="E9" s="28">
        <v>28</v>
      </c>
      <c r="F9" s="27"/>
      <c r="G9" s="28">
        <v>35</v>
      </c>
      <c r="H9" s="27"/>
      <c r="I9" s="28"/>
      <c r="J9" s="27">
        <v>36.4</v>
      </c>
      <c r="K9" s="28"/>
      <c r="L9" s="27"/>
      <c r="M9" s="29">
        <f t="shared" si="0"/>
        <v>28</v>
      </c>
    </row>
    <row r="10" spans="1:13" ht="15.75" thickBot="1" x14ac:dyDescent="0.3">
      <c r="A10" s="20">
        <v>8</v>
      </c>
      <c r="B10" s="21" t="s">
        <v>8</v>
      </c>
      <c r="C10" s="22" t="s">
        <v>16</v>
      </c>
      <c r="D10" s="27">
        <v>35</v>
      </c>
      <c r="E10" s="28">
        <v>33</v>
      </c>
      <c r="F10" s="27"/>
      <c r="G10" s="28">
        <v>42</v>
      </c>
      <c r="H10" s="27"/>
      <c r="I10" s="28"/>
      <c r="J10" s="27">
        <v>42.9</v>
      </c>
      <c r="K10" s="28"/>
      <c r="L10" s="27"/>
      <c r="M10" s="29">
        <f t="shared" si="0"/>
        <v>33</v>
      </c>
    </row>
    <row r="11" spans="1:13" ht="15.75" thickBot="1" x14ac:dyDescent="0.3">
      <c r="A11" s="20">
        <v>9</v>
      </c>
      <c r="B11" s="21" t="s">
        <v>8</v>
      </c>
      <c r="C11" s="22" t="s">
        <v>17</v>
      </c>
      <c r="D11" s="27">
        <v>36</v>
      </c>
      <c r="E11" s="28">
        <v>35</v>
      </c>
      <c r="F11" s="27"/>
      <c r="G11" s="28">
        <v>51</v>
      </c>
      <c r="H11" s="27"/>
      <c r="I11" s="28"/>
      <c r="J11" s="27">
        <v>45.5</v>
      </c>
      <c r="K11" s="28"/>
      <c r="L11" s="27"/>
      <c r="M11" s="29">
        <f t="shared" si="0"/>
        <v>35</v>
      </c>
    </row>
    <row r="12" spans="1:13" ht="15.75" thickBot="1" x14ac:dyDescent="0.3">
      <c r="A12" s="20">
        <v>10</v>
      </c>
      <c r="B12" s="21" t="s">
        <v>8</v>
      </c>
      <c r="C12" s="22" t="s">
        <v>18</v>
      </c>
      <c r="D12" s="27">
        <v>42</v>
      </c>
      <c r="E12" s="28">
        <v>41</v>
      </c>
      <c r="F12" s="27"/>
      <c r="G12" s="28">
        <v>68</v>
      </c>
      <c r="H12" s="27"/>
      <c r="I12" s="28"/>
      <c r="J12" s="27">
        <v>53.3</v>
      </c>
      <c r="K12" s="28"/>
      <c r="L12" s="27"/>
      <c r="M12" s="29">
        <f t="shared" si="0"/>
        <v>41</v>
      </c>
    </row>
    <row r="13" spans="1:13" ht="15.75" thickBot="1" x14ac:dyDescent="0.3">
      <c r="A13" s="20">
        <v>11</v>
      </c>
      <c r="B13" s="21" t="s">
        <v>14</v>
      </c>
      <c r="C13" s="22" t="s">
        <v>19</v>
      </c>
      <c r="D13" s="27">
        <v>7.1</v>
      </c>
      <c r="E13" s="28">
        <v>6.8</v>
      </c>
      <c r="F13" s="27"/>
      <c r="G13" s="28"/>
      <c r="H13" s="27"/>
      <c r="I13" s="28">
        <v>6.5</v>
      </c>
      <c r="J13" s="27">
        <v>8.84</v>
      </c>
      <c r="K13" s="28"/>
      <c r="L13" s="27">
        <v>9.6</v>
      </c>
      <c r="M13" s="29">
        <f t="shared" si="0"/>
        <v>6.5</v>
      </c>
    </row>
    <row r="14" spans="1:13" ht="15.75" thickBot="1" x14ac:dyDescent="0.3">
      <c r="A14" s="20">
        <v>12</v>
      </c>
      <c r="B14" s="21" t="s">
        <v>8</v>
      </c>
      <c r="C14" s="22" t="s">
        <v>20</v>
      </c>
      <c r="D14" s="27">
        <v>8.9499999999999993</v>
      </c>
      <c r="E14" s="28">
        <v>8.8000000000000007</v>
      </c>
      <c r="F14" s="27"/>
      <c r="G14" s="28"/>
      <c r="H14" s="27"/>
      <c r="I14" s="28">
        <v>6</v>
      </c>
      <c r="J14" s="27">
        <v>11.44</v>
      </c>
      <c r="K14" s="28"/>
      <c r="L14" s="27">
        <v>13.1</v>
      </c>
      <c r="M14" s="29">
        <f t="shared" si="0"/>
        <v>6</v>
      </c>
    </row>
    <row r="15" spans="1:13" ht="15.75" thickBot="1" x14ac:dyDescent="0.3">
      <c r="A15" s="20">
        <v>13</v>
      </c>
      <c r="B15" s="21" t="s">
        <v>8</v>
      </c>
      <c r="C15" s="22" t="s">
        <v>21</v>
      </c>
      <c r="D15" s="27"/>
      <c r="E15" s="28"/>
      <c r="F15" s="27"/>
      <c r="G15" s="28"/>
      <c r="H15" s="27"/>
      <c r="I15" s="28">
        <v>5.7</v>
      </c>
      <c r="J15" s="27">
        <v>7.2</v>
      </c>
      <c r="K15" s="28"/>
      <c r="L15" s="27">
        <v>9.5</v>
      </c>
      <c r="M15" s="29">
        <f t="shared" si="0"/>
        <v>5.7</v>
      </c>
    </row>
    <row r="16" spans="1:13" ht="15.75" thickBot="1" x14ac:dyDescent="0.3">
      <c r="A16" s="20">
        <v>14</v>
      </c>
      <c r="B16" s="21" t="s">
        <v>8</v>
      </c>
      <c r="C16" s="22" t="s">
        <v>22</v>
      </c>
      <c r="D16" s="27"/>
      <c r="E16" s="28"/>
      <c r="F16" s="27"/>
      <c r="G16" s="28"/>
      <c r="H16" s="27"/>
      <c r="I16" s="28">
        <v>6.2</v>
      </c>
      <c r="J16" s="27">
        <v>8</v>
      </c>
      <c r="K16" s="28"/>
      <c r="L16" s="27">
        <v>11</v>
      </c>
      <c r="M16" s="29">
        <f t="shared" si="0"/>
        <v>6.2</v>
      </c>
    </row>
    <row r="17" spans="1:13" ht="15.75" thickBot="1" x14ac:dyDescent="0.3">
      <c r="A17" s="20">
        <v>15</v>
      </c>
      <c r="B17" s="24" t="s">
        <v>8</v>
      </c>
      <c r="C17" s="22" t="s">
        <v>23</v>
      </c>
      <c r="D17" s="27"/>
      <c r="E17" s="28"/>
      <c r="F17" s="27"/>
      <c r="G17" s="28"/>
      <c r="H17" s="27"/>
      <c r="I17" s="28"/>
      <c r="J17" s="27">
        <v>178</v>
      </c>
      <c r="K17" s="28">
        <v>170</v>
      </c>
      <c r="L17" s="27">
        <v>165</v>
      </c>
      <c r="M17" s="29">
        <f>MIN(D17:L17)</f>
        <v>165</v>
      </c>
    </row>
    <row r="39" spans="10:15" x14ac:dyDescent="0.25">
      <c r="J39" s="25"/>
      <c r="O39" s="25"/>
    </row>
    <row r="40" spans="10:15" x14ac:dyDescent="0.25">
      <c r="J40" s="25"/>
      <c r="O40" s="25"/>
    </row>
    <row r="41" spans="10:15" x14ac:dyDescent="0.25">
      <c r="J41" s="26"/>
      <c r="O41" s="26"/>
    </row>
    <row r="42" spans="10:15" x14ac:dyDescent="0.25">
      <c r="J42" s="25"/>
      <c r="O42" s="25"/>
    </row>
    <row r="43" spans="10:15" x14ac:dyDescent="0.25">
      <c r="J43" s="25"/>
      <c r="O43" s="25"/>
    </row>
    <row r="44" spans="10:15" x14ac:dyDescent="0.25">
      <c r="J44" s="25"/>
      <c r="O44" s="25"/>
    </row>
    <row r="45" spans="10:15" x14ac:dyDescent="0.25">
      <c r="J45" s="26"/>
      <c r="O45" s="26"/>
    </row>
    <row r="46" spans="10:15" x14ac:dyDescent="0.25">
      <c r="J46" s="25"/>
      <c r="O46" s="25"/>
    </row>
    <row r="47" spans="10:15" x14ac:dyDescent="0.25">
      <c r="J47" s="25"/>
      <c r="O47" s="25"/>
    </row>
    <row r="48" spans="10:15" x14ac:dyDescent="0.25">
      <c r="J48" s="25"/>
      <c r="O48" s="25"/>
    </row>
    <row r="49" spans="10:15" x14ac:dyDescent="0.25">
      <c r="J49" s="25"/>
      <c r="O49" s="25"/>
    </row>
    <row r="50" spans="10:15" x14ac:dyDescent="0.25">
      <c r="J50" s="25"/>
      <c r="O50" s="25"/>
    </row>
    <row r="51" spans="10:15" x14ac:dyDescent="0.25">
      <c r="J51" s="25"/>
      <c r="O51" s="25"/>
    </row>
    <row r="52" spans="10:15" x14ac:dyDescent="0.25">
      <c r="J52" s="25"/>
      <c r="O52" s="25"/>
    </row>
    <row r="53" spans="10:15" x14ac:dyDescent="0.25">
      <c r="J53" s="25"/>
      <c r="O53" s="25"/>
    </row>
    <row r="54" spans="10:15" x14ac:dyDescent="0.25">
      <c r="J54" s="26"/>
      <c r="O54" s="26"/>
    </row>
    <row r="55" spans="10:15" x14ac:dyDescent="0.25">
      <c r="J55" s="25"/>
      <c r="O55" s="25"/>
    </row>
    <row r="56" spans="10:15" x14ac:dyDescent="0.25">
      <c r="J56" s="25"/>
      <c r="O56" s="25"/>
    </row>
    <row r="57" spans="10:15" x14ac:dyDescent="0.25">
      <c r="J57" s="25"/>
      <c r="O57" s="25"/>
    </row>
    <row r="58" spans="10:15" x14ac:dyDescent="0.25">
      <c r="J58" s="25"/>
      <c r="O58" s="25"/>
    </row>
    <row r="59" spans="10:15" x14ac:dyDescent="0.25">
      <c r="J59" s="25"/>
      <c r="O59" s="25"/>
    </row>
    <row r="60" spans="10:15" x14ac:dyDescent="0.25">
      <c r="J60" s="25"/>
      <c r="O60" s="25"/>
    </row>
    <row r="61" spans="10:15" x14ac:dyDescent="0.25">
      <c r="J61" s="25"/>
      <c r="O61" s="25"/>
    </row>
    <row r="62" spans="10:15" x14ac:dyDescent="0.25">
      <c r="J62" s="25"/>
      <c r="O62" s="25"/>
    </row>
    <row r="63" spans="10:15" x14ac:dyDescent="0.25">
      <c r="J63" s="25"/>
      <c r="O63" s="25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P. Orçamentária</vt:lpstr>
      <vt:lpstr>Cronograma Físico-Financeiro</vt:lpstr>
      <vt:lpstr>Orçamentos</vt:lpstr>
      <vt:lpstr>'P. Orçamentária'!Area_de_impressao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Elza Regina Salomao</dc:creator>
  <dc:description/>
  <cp:lastModifiedBy>Elza Regina Salomao</cp:lastModifiedBy>
  <cp:revision>1</cp:revision>
  <cp:lastPrinted>2022-02-08T11:50:05Z</cp:lastPrinted>
  <dcterms:created xsi:type="dcterms:W3CDTF">2015-06-05T18:19:34Z</dcterms:created>
  <dcterms:modified xsi:type="dcterms:W3CDTF">2022-02-08T14:21:47Z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