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45" windowHeight="4545" tabRatio="500"/>
  </bookViews>
  <sheets>
    <sheet name="em branco" sheetId="5" r:id="rId1"/>
  </sheets>
  <definedNames>
    <definedName name="_xlnm.Print_Area" localSheetId="0">'em branco'!$A$1:$I$34</definedName>
    <definedName name="_xlnm.Print_Titles" localSheetId="0">'em branco'!$1:$8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6" i="5"/>
  <c r="H26" s="1"/>
  <c r="H27" s="1"/>
  <c r="H19"/>
  <c r="F20"/>
  <c r="F18"/>
  <c r="H18" s="1"/>
  <c r="F12"/>
  <c r="H12" s="1"/>
  <c r="F22"/>
  <c r="H22" s="1"/>
  <c r="H21"/>
  <c r="F21"/>
  <c r="H14"/>
  <c r="H13"/>
  <c r="F13"/>
  <c r="H15" l="1"/>
  <c r="H20"/>
  <c r="H23" s="1"/>
  <c r="H28" s="1"/>
  <c r="H29" s="1"/>
  <c r="H30" s="1"/>
</calcChain>
</file>

<file path=xl/sharedStrings.xml><?xml version="1.0" encoding="utf-8"?>
<sst xmlns="http://schemas.openxmlformats.org/spreadsheetml/2006/main" count="79" uniqueCount="56">
  <si>
    <t>Ítem</t>
  </si>
  <si>
    <t>Base Serviços</t>
  </si>
  <si>
    <t>Códigos Serviços</t>
  </si>
  <si>
    <t>Descrição dos Serviços</t>
  </si>
  <si>
    <t>Quant.</t>
  </si>
  <si>
    <t>Valor unitário R$</t>
  </si>
  <si>
    <t>Valor total R$</t>
  </si>
  <si>
    <t>1.1</t>
  </si>
  <si>
    <t>1.3</t>
  </si>
  <si>
    <t>m²</t>
  </si>
  <si>
    <t>Prefeitura Municipal da Estância Turística de Paraguaçu Paulista - SP</t>
  </si>
  <si>
    <t>Local: Paraguaçu Paulista</t>
  </si>
  <si>
    <t>1.2</t>
  </si>
  <si>
    <t>1.4</t>
  </si>
  <si>
    <t>Arq. Dênis Mendes de Moraes</t>
  </si>
  <si>
    <t xml:space="preserve">         CAU A-96375-5</t>
  </si>
  <si>
    <t>Total sem BDI</t>
  </si>
  <si>
    <t>TOTAL</t>
  </si>
  <si>
    <t>Uni</t>
  </si>
  <si>
    <t>BDI 25%</t>
  </si>
  <si>
    <t>CDHU/185</t>
  </si>
  <si>
    <t>Base:CDHU - 185 - TABELA DE PREÇOS UNITÁRIOS DESONERADOS - Data de Referência: FEV/2022</t>
  </si>
  <si>
    <t>Data: Maio/2022</t>
  </si>
  <si>
    <t>unid.</t>
  </si>
  <si>
    <t>24.20.230</t>
  </si>
  <si>
    <t>CERCAMENTO GRADIL</t>
  </si>
  <si>
    <t>A</t>
  </si>
  <si>
    <t>Dobradiça tipo gonzo, diâmetro de 1 1/2´ com abas de 2´ x 3/8´</t>
  </si>
  <si>
    <t>28.20.090</t>
  </si>
  <si>
    <t>B</t>
  </si>
  <si>
    <t>CORRIMÃOS RECINTO DE EXPOSIÇÃO</t>
  </si>
  <si>
    <t>Corrimãos das escadas do recinto de exposição</t>
  </si>
  <si>
    <t>Esmalte a base de água em estrutura metálica</t>
  </si>
  <si>
    <t>33.07.102</t>
  </si>
  <si>
    <t>Alvenaria de elevação de 1/2 tijolo maciço comum</t>
  </si>
  <si>
    <t>14.02.030</t>
  </si>
  <si>
    <t>C</t>
  </si>
  <si>
    <t>PISTA DE SKATE</t>
  </si>
  <si>
    <t>Complemento do guarda corpo</t>
  </si>
  <si>
    <t>TOTAL ITEM A</t>
  </si>
  <si>
    <t>TOTAL ITEM B</t>
  </si>
  <si>
    <t>TOTAL ITEM C</t>
  </si>
  <si>
    <t xml:space="preserve">Planilha Orçamentária </t>
  </si>
  <si>
    <t>Tela ondulada em aço galvanizado fio 10 BWG, malha de 1´ (entelamento do portão)</t>
  </si>
  <si>
    <t>1.5</t>
  </si>
  <si>
    <t>Obra: Construção de corrimãos das escadas do centro de convergência turística.</t>
  </si>
  <si>
    <t>Portão</t>
  </si>
  <si>
    <t>15.03.140</t>
  </si>
  <si>
    <t>Fornecimento e montagem de estrutura tubular em aço ASTM-A572 Grau 50, sem pintura (corrimãos) 11/2"</t>
  </si>
  <si>
    <t>Fornecimento e montagem de estrutura tubular em aço ASTM-A572 Grau 50, sem pintura (portão) 2"</t>
  </si>
  <si>
    <t>Fornecimento e montagem de estrutura tubular em aço ASTM-A572 Grau 50, sem pintura (pilaretes dos corrimãos) 2"</t>
  </si>
  <si>
    <t>Fornecimento e montagem de estrutura tubular em aço ASTM-A572 Grau 50, sem pintura (guarda corpo) 1"</t>
  </si>
  <si>
    <t>Paraguaçu Paulista, 30 de maio de 2022.</t>
  </si>
  <si>
    <t>m</t>
  </si>
  <si>
    <t>Valores de acordo com o boletim CDHU 185- Março 2022 onde o aço em quilos foi convetido em metros.</t>
  </si>
  <si>
    <t>OBS: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</si>
</sst>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 &quot;* #,##0.00_-;&quot;-R$ &quot;* #,##0.00_-;_-&quot;R$ &quot;* \-??_-;_-@_-"/>
  </numFmts>
  <fonts count="15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Arial"/>
      <family val="2"/>
    </font>
    <font>
      <sz val="10"/>
      <name val="Arial"/>
      <family val="2"/>
      <charset val="1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2" fillId="0" borderId="0"/>
    <xf numFmtId="9" fontId="12" fillId="0" borderId="0" applyBorder="0" applyProtection="0"/>
    <xf numFmtId="9" fontId="12" fillId="0" borderId="0" applyBorder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1" xfId="0" applyFont="1" applyBorder="1" applyAlignment="1"/>
    <xf numFmtId="0" fontId="7" fillId="2" borderId="6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/>
    </xf>
    <xf numFmtId="0" fontId="0" fillId="2" borderId="6" xfId="0" applyFill="1" applyBorder="1"/>
    <xf numFmtId="0" fontId="7" fillId="2" borderId="6" xfId="0" applyFont="1" applyFill="1" applyBorder="1"/>
    <xf numFmtId="0" fontId="0" fillId="2" borderId="6" xfId="0" applyFill="1" applyBorder="1" applyAlignment="1">
      <alignment horizontal="center"/>
    </xf>
    <xf numFmtId="0" fontId="6" fillId="0" borderId="6" xfId="0" applyFont="1" applyBorder="1" applyAlignment="1">
      <alignment horizontal="left" wrapText="1"/>
    </xf>
    <xf numFmtId="164" fontId="6" fillId="0" borderId="6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164" fontId="6" fillId="2" borderId="6" xfId="0" applyNumberFormat="1" applyFont="1" applyFill="1" applyBorder="1"/>
    <xf numFmtId="0" fontId="6" fillId="0" borderId="6" xfId="0" applyFont="1" applyBorder="1" applyAlignment="1">
      <alignment horizontal="center"/>
    </xf>
    <xf numFmtId="164" fontId="7" fillId="2" borderId="6" xfId="0" applyNumberFormat="1" applyFont="1" applyFill="1" applyBorder="1"/>
    <xf numFmtId="0" fontId="6" fillId="0" borderId="6" xfId="0" applyFont="1" applyBorder="1"/>
    <xf numFmtId="164" fontId="6" fillId="0" borderId="6" xfId="0" applyNumberFormat="1" applyFont="1" applyBorder="1"/>
    <xf numFmtId="0" fontId="7" fillId="0" borderId="6" xfId="0" applyFont="1" applyBorder="1" applyAlignment="1">
      <alignment horizontal="left" vertical="top" wrapText="1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4" fontId="6" fillId="2" borderId="6" xfId="0" applyNumberFormat="1" applyFont="1" applyFill="1" applyBorder="1"/>
    <xf numFmtId="4" fontId="6" fillId="0" borderId="6" xfId="0" applyNumberFormat="1" applyFont="1" applyBorder="1"/>
    <xf numFmtId="0" fontId="6" fillId="0" borderId="6" xfId="0" applyFont="1" applyBorder="1" applyAlignment="1">
      <alignment vertical="center"/>
    </xf>
    <xf numFmtId="0" fontId="7" fillId="0" borderId="0" xfId="0" applyFont="1" applyBorder="1"/>
    <xf numFmtId="0" fontId="6" fillId="0" borderId="0" xfId="0" applyFont="1" applyBorder="1"/>
    <xf numFmtId="164" fontId="6" fillId="0" borderId="0" xfId="0" applyNumberFormat="1" applyFont="1" applyBorder="1"/>
    <xf numFmtId="0" fontId="0" fillId="0" borderId="0" xfId="0" applyBorder="1"/>
    <xf numFmtId="0" fontId="10" fillId="0" borderId="0" xfId="0" applyFont="1" applyBorder="1"/>
    <xf numFmtId="0" fontId="0" fillId="0" borderId="2" xfId="0" applyBorder="1"/>
    <xf numFmtId="0" fontId="7" fillId="2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6" fillId="0" borderId="1" xfId="0" applyFont="1" applyBorder="1"/>
    <xf numFmtId="0" fontId="6" fillId="0" borderId="3" xfId="0" applyFont="1" applyBorder="1"/>
    <xf numFmtId="0" fontId="6" fillId="0" borderId="4" xfId="0" applyFont="1" applyBorder="1"/>
    <xf numFmtId="0" fontId="7" fillId="0" borderId="4" xfId="0" applyFont="1" applyBorder="1"/>
    <xf numFmtId="164" fontId="6" fillId="0" borderId="4" xfId="0" applyNumberFormat="1" applyFont="1" applyBorder="1"/>
    <xf numFmtId="0" fontId="0" fillId="0" borderId="5" xfId="0" applyBorder="1"/>
    <xf numFmtId="0" fontId="6" fillId="0" borderId="0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164" fontId="6" fillId="0" borderId="0" xfId="0" applyNumberFormat="1" applyFont="1" applyFill="1" applyBorder="1"/>
    <xf numFmtId="0" fontId="6" fillId="0" borderId="6" xfId="0" applyFont="1" applyBorder="1" applyAlignment="1">
      <alignment horizontal="center" wrapText="1"/>
    </xf>
    <xf numFmtId="2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3" fontId="6" fillId="0" borderId="0" xfId="0" applyNumberFormat="1" applyFont="1" applyBorder="1" applyAlignment="1">
      <alignment horizontal="left" vertical="center"/>
    </xf>
    <xf numFmtId="164" fontId="0" fillId="0" borderId="0" xfId="0" applyNumberFormat="1"/>
    <xf numFmtId="0" fontId="11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 vertical="center"/>
    </xf>
    <xf numFmtId="2" fontId="11" fillId="0" borderId="6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left" wrapText="1"/>
    </xf>
    <xf numFmtId="44" fontId="11" fillId="0" borderId="6" xfId="6" applyFont="1" applyBorder="1"/>
    <xf numFmtId="164" fontId="13" fillId="0" borderId="6" xfId="0" applyNumberFormat="1" applyFont="1" applyBorder="1" applyAlignment="1">
      <alignment horizontal="center"/>
    </xf>
    <xf numFmtId="4" fontId="6" fillId="0" borderId="0" xfId="0" applyNumberFormat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right" wrapText="1"/>
    </xf>
    <xf numFmtId="0" fontId="13" fillId="0" borderId="6" xfId="0" applyFont="1" applyBorder="1" applyAlignment="1">
      <alignment horizontal="center"/>
    </xf>
    <xf numFmtId="43" fontId="0" fillId="0" borderId="0" xfId="0" applyNumberFormat="1"/>
    <xf numFmtId="2" fontId="0" fillId="0" borderId="0" xfId="0" applyNumberFormat="1"/>
    <xf numFmtId="0" fontId="0" fillId="2" borderId="2" xfId="0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6" fillId="0" borderId="8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</cellXfs>
  <cellStyles count="7">
    <cellStyle name="Excel Built-in Explanatory Text" xfId="3"/>
    <cellStyle name="Moeda 2" xfId="6"/>
    <cellStyle name="Normal" xfId="0" builtinId="0"/>
    <cellStyle name="Normal 2" xfId="1"/>
    <cellStyle name="Normal 3" xfId="4"/>
    <cellStyle name="Normal 4" xfId="5"/>
    <cellStyle name="Porcentagem 2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3093499</xdr:colOff>
      <xdr:row>0</xdr:row>
      <xdr:rowOff>33618</xdr:rowOff>
    </xdr:from>
    <xdr:to>
      <xdr:col>3</xdr:col>
      <xdr:colOff>3832410</xdr:colOff>
      <xdr:row>0</xdr:row>
      <xdr:rowOff>1043195</xdr:rowOff>
    </xdr:to>
    <xdr:pic>
      <xdr:nvPicPr>
        <xdr:cNvPr id="2" name="Figura1"/>
        <xdr:cNvPicPr/>
      </xdr:nvPicPr>
      <xdr:blipFill>
        <a:blip xmlns:r="http://schemas.openxmlformats.org/officeDocument/2006/relationships" r:embed="rId1"/>
        <a:stretch/>
      </xdr:blipFill>
      <xdr:spPr>
        <a:xfrm>
          <a:off x="5493799" y="33618"/>
          <a:ext cx="738911" cy="1009577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7"/>
  <sheetViews>
    <sheetView tabSelected="1" view="pageBreakPreview" zoomScale="85" zoomScaleSheetLayoutView="85" zoomScalePageLayoutView="140" workbookViewId="0">
      <selection activeCell="J19" sqref="J19"/>
    </sheetView>
  </sheetViews>
  <sheetFormatPr defaultRowHeight="15"/>
  <cols>
    <col min="1" max="1" width="5.42578125" customWidth="1"/>
    <col min="2" max="2" width="14.85546875" customWidth="1"/>
    <col min="3" max="3" width="15.7109375" customWidth="1"/>
    <col min="4" max="4" width="79.85546875" customWidth="1"/>
    <col min="5" max="5" width="8" customWidth="1"/>
    <col min="6" max="6" width="11.5703125" customWidth="1"/>
    <col min="7" max="7" width="17.5703125" customWidth="1"/>
    <col min="8" max="8" width="20.7109375" customWidth="1"/>
    <col min="9" max="9" width="0.140625" customWidth="1"/>
    <col min="10" max="10" width="14.28515625" bestFit="1" customWidth="1"/>
    <col min="11" max="1025" width="8.7109375" customWidth="1"/>
  </cols>
  <sheetData>
    <row r="1" spans="1:11" ht="99" customHeight="1">
      <c r="A1" s="63" t="s">
        <v>10</v>
      </c>
      <c r="B1" s="64"/>
      <c r="C1" s="64"/>
      <c r="D1" s="64"/>
      <c r="E1" s="64"/>
      <c r="F1" s="64"/>
      <c r="G1" s="64"/>
      <c r="H1" s="64"/>
      <c r="I1" s="65"/>
    </row>
    <row r="2" spans="1:11" ht="4.5" hidden="1" customHeight="1">
      <c r="A2" s="66"/>
      <c r="B2" s="67"/>
      <c r="C2" s="67"/>
      <c r="D2" s="67"/>
      <c r="E2" s="67"/>
      <c r="F2" s="67"/>
      <c r="G2" s="67"/>
      <c r="H2" s="67"/>
      <c r="I2" s="68"/>
    </row>
    <row r="3" spans="1:11" ht="15" customHeight="1">
      <c r="A3" s="69" t="s">
        <v>42</v>
      </c>
      <c r="B3" s="70"/>
      <c r="C3" s="70"/>
      <c r="D3" s="70"/>
      <c r="E3" s="70"/>
      <c r="F3" s="70"/>
      <c r="G3" s="70"/>
      <c r="H3" s="70"/>
      <c r="I3" s="71"/>
    </row>
    <row r="4" spans="1:11" ht="3.75" customHeight="1">
      <c r="A4" s="1"/>
      <c r="B4" s="72"/>
      <c r="C4" s="72"/>
      <c r="D4" s="72"/>
      <c r="E4" s="72"/>
      <c r="F4" s="72"/>
      <c r="G4" s="72"/>
      <c r="H4" s="72"/>
      <c r="I4" s="73"/>
    </row>
    <row r="5" spans="1:11" ht="15.75">
      <c r="A5" s="1"/>
      <c r="B5" s="58" t="s">
        <v>45</v>
      </c>
      <c r="C5" s="58"/>
      <c r="D5" s="58"/>
      <c r="E5" s="58"/>
      <c r="F5" s="58"/>
      <c r="G5" s="58"/>
      <c r="H5" s="58"/>
      <c r="I5" s="74"/>
    </row>
    <row r="6" spans="1:11" ht="15.75">
      <c r="A6" s="1"/>
      <c r="B6" s="58" t="s">
        <v>11</v>
      </c>
      <c r="C6" s="58"/>
      <c r="D6" s="58"/>
      <c r="E6" s="58"/>
      <c r="F6" s="58"/>
      <c r="G6" s="58"/>
      <c r="H6" s="58"/>
      <c r="I6" s="74"/>
    </row>
    <row r="7" spans="1:11" ht="15.75">
      <c r="A7" s="1"/>
      <c r="B7" s="58" t="s">
        <v>21</v>
      </c>
      <c r="C7" s="58"/>
      <c r="D7" s="58"/>
      <c r="E7" s="59" t="s">
        <v>22</v>
      </c>
      <c r="F7" s="59"/>
      <c r="G7" s="59"/>
      <c r="H7" s="59"/>
      <c r="I7" s="60"/>
    </row>
    <row r="8" spans="1:11" ht="25.5">
      <c r="A8" s="56" t="s">
        <v>0</v>
      </c>
      <c r="B8" s="57" t="s">
        <v>1</v>
      </c>
      <c r="C8" s="57" t="s">
        <v>2</v>
      </c>
      <c r="D8" s="56" t="s">
        <v>3</v>
      </c>
      <c r="E8" s="56" t="s">
        <v>18</v>
      </c>
      <c r="F8" s="56" t="s">
        <v>4</v>
      </c>
      <c r="G8" s="57" t="s">
        <v>5</v>
      </c>
      <c r="H8" s="57" t="s">
        <v>6</v>
      </c>
      <c r="I8" s="27"/>
      <c r="K8" s="25"/>
    </row>
    <row r="9" spans="1:11" ht="5.25" customHeight="1">
      <c r="A9" s="13"/>
      <c r="B9" s="13"/>
      <c r="C9" s="13"/>
      <c r="D9" s="13"/>
      <c r="E9" s="13"/>
      <c r="F9" s="13"/>
      <c r="G9" s="13"/>
      <c r="H9" s="13"/>
      <c r="I9" s="27"/>
      <c r="K9" s="25"/>
    </row>
    <row r="10" spans="1:11" ht="16.5" customHeight="1">
      <c r="A10" s="28" t="s">
        <v>26</v>
      </c>
      <c r="B10" s="4"/>
      <c r="C10" s="4"/>
      <c r="D10" s="5" t="s">
        <v>25</v>
      </c>
      <c r="E10" s="6"/>
      <c r="F10" s="6"/>
      <c r="G10" s="6"/>
      <c r="H10" s="6"/>
      <c r="I10" s="55"/>
      <c r="K10" s="25"/>
    </row>
    <row r="11" spans="1:11" ht="20.25" customHeight="1">
      <c r="A11" s="28">
        <v>1</v>
      </c>
      <c r="B11" s="4"/>
      <c r="C11" s="4"/>
      <c r="D11" s="5" t="s">
        <v>46</v>
      </c>
      <c r="E11" s="6"/>
      <c r="F11" s="6"/>
      <c r="G11" s="6"/>
      <c r="H11" s="6"/>
      <c r="I11" s="55"/>
      <c r="K11" s="25"/>
    </row>
    <row r="12" spans="1:11" ht="32.25" customHeight="1">
      <c r="A12" s="9" t="s">
        <v>7</v>
      </c>
      <c r="B12" s="44" t="s">
        <v>20</v>
      </c>
      <c r="C12" s="11" t="s">
        <v>47</v>
      </c>
      <c r="D12" s="47" t="s">
        <v>49</v>
      </c>
      <c r="E12" s="44" t="s">
        <v>53</v>
      </c>
      <c r="F12" s="46">
        <f>((2.4*4))</f>
        <v>9.6</v>
      </c>
      <c r="G12" s="48"/>
      <c r="H12" s="8">
        <f t="shared" ref="H12:H14" si="0">TRUNC(G12*F12,2)</f>
        <v>0</v>
      </c>
      <c r="I12" s="55"/>
      <c r="K12" s="25"/>
    </row>
    <row r="13" spans="1:11" ht="34.5" customHeight="1">
      <c r="A13" s="9" t="s">
        <v>12</v>
      </c>
      <c r="B13" s="44" t="s">
        <v>20</v>
      </c>
      <c r="C13" s="44" t="s">
        <v>24</v>
      </c>
      <c r="D13" s="47" t="s">
        <v>43</v>
      </c>
      <c r="E13" s="44" t="s">
        <v>9</v>
      </c>
      <c r="F13" s="46">
        <f>(5.54*2)</f>
        <v>11.08</v>
      </c>
      <c r="G13" s="48"/>
      <c r="H13" s="8">
        <f t="shared" si="0"/>
        <v>0</v>
      </c>
      <c r="I13" s="55"/>
      <c r="K13" s="25"/>
    </row>
    <row r="14" spans="1:11" ht="33" customHeight="1">
      <c r="A14" s="9" t="s">
        <v>8</v>
      </c>
      <c r="B14" s="44" t="s">
        <v>20</v>
      </c>
      <c r="C14" s="11" t="s">
        <v>28</v>
      </c>
      <c r="D14" s="47" t="s">
        <v>27</v>
      </c>
      <c r="E14" s="44" t="s">
        <v>23</v>
      </c>
      <c r="F14" s="46">
        <v>4</v>
      </c>
      <c r="G14" s="48"/>
      <c r="H14" s="8">
        <f t="shared" si="0"/>
        <v>0</v>
      </c>
      <c r="I14" s="55"/>
      <c r="K14" s="25"/>
    </row>
    <row r="15" spans="1:11" ht="13.5" customHeight="1">
      <c r="A15" s="9"/>
      <c r="B15" s="44"/>
      <c r="C15" s="44"/>
      <c r="D15" s="51"/>
      <c r="E15" s="44"/>
      <c r="F15" s="46"/>
      <c r="G15" s="52" t="s">
        <v>39</v>
      </c>
      <c r="H15" s="49">
        <f>SUM(H12:H14)</f>
        <v>0</v>
      </c>
      <c r="I15" s="55"/>
      <c r="K15" s="25"/>
    </row>
    <row r="16" spans="1:11" ht="15.75" customHeight="1">
      <c r="A16" s="28" t="s">
        <v>29</v>
      </c>
      <c r="B16" s="4"/>
      <c r="C16" s="4"/>
      <c r="D16" s="5" t="s">
        <v>30</v>
      </c>
      <c r="E16" s="6"/>
      <c r="F16" s="6"/>
      <c r="G16" s="6"/>
      <c r="H16" s="6"/>
      <c r="I16" s="55"/>
      <c r="K16" s="40"/>
    </row>
    <row r="17" spans="1:12" ht="15.75" customHeight="1">
      <c r="A17" s="28">
        <v>1</v>
      </c>
      <c r="B17" s="4"/>
      <c r="C17" s="4"/>
      <c r="D17" s="5" t="s">
        <v>31</v>
      </c>
      <c r="E17" s="6"/>
      <c r="F17" s="6"/>
      <c r="G17" s="6"/>
      <c r="H17" s="6"/>
      <c r="I17" s="55"/>
      <c r="K17" s="40"/>
    </row>
    <row r="18" spans="1:12" ht="39" customHeight="1">
      <c r="A18" s="9" t="s">
        <v>7</v>
      </c>
      <c r="B18" s="45" t="s">
        <v>20</v>
      </c>
      <c r="C18" s="11" t="s">
        <v>47</v>
      </c>
      <c r="D18" s="47" t="s">
        <v>48</v>
      </c>
      <c r="E18" s="39" t="s">
        <v>53</v>
      </c>
      <c r="F18" s="46">
        <f>((((2.65+0.4+0.15)*4*2)+((3.6+0.4+0.15)*4*2)+((3.4+0.4+0.15)*4*2)+((3.4+0.4+0.15)*4)+((4.2+0.4+0.15)*4)+((3.07+0.4+0.15)*4)+((3.4+0.15+0.4)*4)+((2.9+0.4+0.15)*4)+((2.55+0.4+0.15)*8))+(2.56*4)+(3.52*4)+(3.3*4)+(3.35*2)+(4.12*2)+(3*2)+(3.3*2)+(2.88*2)+(2.6*4)+9.78)</f>
        <v>285.07999999999993</v>
      </c>
      <c r="G18" s="8"/>
      <c r="H18" s="8">
        <f>TRUNC(G18*F18,2)</f>
        <v>0</v>
      </c>
      <c r="I18" s="55"/>
      <c r="J18" s="53"/>
      <c r="K18" s="40"/>
      <c r="L18" s="53"/>
    </row>
    <row r="19" spans="1:12" ht="30" customHeight="1">
      <c r="A19" s="9" t="s">
        <v>12</v>
      </c>
      <c r="B19" s="45" t="s">
        <v>20</v>
      </c>
      <c r="C19" s="11" t="s">
        <v>47</v>
      </c>
      <c r="D19" s="47" t="s">
        <v>50</v>
      </c>
      <c r="E19" s="44" t="s">
        <v>53</v>
      </c>
      <c r="F19" s="46">
        <v>93</v>
      </c>
      <c r="G19" s="48"/>
      <c r="H19" s="8">
        <f t="shared" ref="H19:H22" si="1">TRUNC(G19*F19,2)</f>
        <v>0</v>
      </c>
      <c r="I19" s="55"/>
      <c r="K19" s="40"/>
    </row>
    <row r="20" spans="1:12" ht="30" customHeight="1">
      <c r="A20" s="9" t="s">
        <v>8</v>
      </c>
      <c r="B20" s="45" t="s">
        <v>20</v>
      </c>
      <c r="C20" s="11" t="s">
        <v>47</v>
      </c>
      <c r="D20" s="47" t="s">
        <v>51</v>
      </c>
      <c r="E20" s="44" t="s">
        <v>53</v>
      </c>
      <c r="F20" s="46">
        <f>((2.55*4*4)+(3.5*4*4)+(3.35*4*4)+(3.35*4*2)+(4.1*4*2)+(3*4*2)+(3.3*4*2)+(2.9*4*2)+(2.56*4*4))</f>
        <v>324.55999999999995</v>
      </c>
      <c r="G20" s="48"/>
      <c r="H20" s="8">
        <f>TRUNC(G20*F20,2)</f>
        <v>0</v>
      </c>
      <c r="I20" s="55"/>
      <c r="K20" s="40"/>
    </row>
    <row r="21" spans="1:12" ht="15.75" customHeight="1">
      <c r="A21" s="9" t="s">
        <v>13</v>
      </c>
      <c r="B21" s="45" t="s">
        <v>20</v>
      </c>
      <c r="C21" s="11" t="s">
        <v>33</v>
      </c>
      <c r="D21" s="7" t="s">
        <v>32</v>
      </c>
      <c r="E21" s="39" t="s">
        <v>9</v>
      </c>
      <c r="F21" s="18">
        <f>0.99*2*18+5</f>
        <v>40.64</v>
      </c>
      <c r="G21" s="8"/>
      <c r="H21" s="8">
        <f t="shared" si="1"/>
        <v>0</v>
      </c>
      <c r="I21" s="55"/>
      <c r="K21" s="40"/>
    </row>
    <row r="22" spans="1:12" ht="15.75" customHeight="1">
      <c r="A22" s="9" t="s">
        <v>44</v>
      </c>
      <c r="B22" s="45" t="s">
        <v>20</v>
      </c>
      <c r="C22" s="11" t="s">
        <v>35</v>
      </c>
      <c r="D22" s="7" t="s">
        <v>34</v>
      </c>
      <c r="E22" s="39" t="s">
        <v>9</v>
      </c>
      <c r="F22" s="18">
        <f>24*0.2</f>
        <v>4.8000000000000007</v>
      </c>
      <c r="G22" s="8"/>
      <c r="H22" s="8">
        <f t="shared" si="1"/>
        <v>0</v>
      </c>
      <c r="I22" s="55"/>
      <c r="K22" s="40"/>
    </row>
    <row r="23" spans="1:12" ht="14.25" customHeight="1">
      <c r="A23" s="9"/>
      <c r="B23" s="11"/>
      <c r="C23" s="11"/>
      <c r="D23" s="51"/>
      <c r="E23" s="39"/>
      <c r="F23" s="18"/>
      <c r="G23" s="52" t="s">
        <v>40</v>
      </c>
      <c r="H23" s="49">
        <f>SUM(H18:H22)</f>
        <v>0</v>
      </c>
      <c r="I23" s="55"/>
      <c r="K23" s="40"/>
    </row>
    <row r="24" spans="1:12" ht="14.25" customHeight="1">
      <c r="A24" s="28" t="s">
        <v>36</v>
      </c>
      <c r="B24" s="4"/>
      <c r="C24" s="4"/>
      <c r="D24" s="5" t="s">
        <v>37</v>
      </c>
      <c r="E24" s="6"/>
      <c r="F24" s="6"/>
      <c r="G24" s="6"/>
      <c r="H24" s="6"/>
      <c r="I24" s="55"/>
      <c r="K24" s="40"/>
    </row>
    <row r="25" spans="1:12" ht="15.75" customHeight="1">
      <c r="A25" s="28">
        <v>1</v>
      </c>
      <c r="B25" s="4"/>
      <c r="C25" s="4"/>
      <c r="D25" s="5" t="s">
        <v>38</v>
      </c>
      <c r="E25" s="6"/>
      <c r="F25" s="6"/>
      <c r="G25" s="6"/>
      <c r="H25" s="6"/>
      <c r="I25" s="55"/>
      <c r="K25" s="40"/>
    </row>
    <row r="26" spans="1:12" ht="31.5" customHeight="1">
      <c r="A26" s="9" t="s">
        <v>7</v>
      </c>
      <c r="B26" s="44" t="s">
        <v>20</v>
      </c>
      <c r="C26" s="11" t="s">
        <v>47</v>
      </c>
      <c r="D26" s="47" t="s">
        <v>48</v>
      </c>
      <c r="E26" s="44" t="s">
        <v>53</v>
      </c>
      <c r="F26" s="46">
        <f>(56.05*4)</f>
        <v>224.2</v>
      </c>
      <c r="G26" s="48"/>
      <c r="H26" s="8">
        <f>TRUNC(G26*F26,2)</f>
        <v>0</v>
      </c>
      <c r="I26" s="55"/>
      <c r="J26" s="50"/>
      <c r="K26" s="41"/>
      <c r="L26" s="54"/>
    </row>
    <row r="27" spans="1:12" ht="15.75" customHeight="1">
      <c r="A27" s="9"/>
      <c r="B27" s="44"/>
      <c r="C27" s="11"/>
      <c r="D27" s="47"/>
      <c r="E27" s="44"/>
      <c r="F27" s="46"/>
      <c r="G27" s="52" t="s">
        <v>41</v>
      </c>
      <c r="H27" s="49">
        <f>H26</f>
        <v>0</v>
      </c>
      <c r="I27" s="55"/>
      <c r="J27" s="50"/>
      <c r="K27" s="41"/>
    </row>
    <row r="28" spans="1:12" ht="16.5" customHeight="1">
      <c r="A28" s="28"/>
      <c r="B28" s="3"/>
      <c r="C28" s="16"/>
      <c r="D28" s="2" t="s">
        <v>16</v>
      </c>
      <c r="E28" s="17"/>
      <c r="F28" s="19"/>
      <c r="G28" s="10"/>
      <c r="H28" s="12">
        <f>H27+H23+H15</f>
        <v>0</v>
      </c>
      <c r="I28" s="27"/>
    </row>
    <row r="29" spans="1:12" ht="16.5" customHeight="1">
      <c r="A29" s="29"/>
      <c r="B29" s="11"/>
      <c r="C29" s="21"/>
      <c r="D29" s="15" t="s">
        <v>19</v>
      </c>
      <c r="E29" s="9"/>
      <c r="F29" s="20"/>
      <c r="G29" s="14"/>
      <c r="H29" s="14">
        <f>H28*0.25</f>
        <v>0</v>
      </c>
      <c r="I29" s="27"/>
    </row>
    <row r="30" spans="1:12" ht="15" customHeight="1">
      <c r="A30" s="28"/>
      <c r="B30" s="3"/>
      <c r="C30" s="16"/>
      <c r="D30" s="2" t="s">
        <v>17</v>
      </c>
      <c r="E30" s="17"/>
      <c r="F30" s="19"/>
      <c r="G30" s="10"/>
      <c r="H30" s="12">
        <f>H29+H28</f>
        <v>0</v>
      </c>
      <c r="I30" s="27"/>
      <c r="J30" s="53"/>
    </row>
    <row r="31" spans="1:12" ht="3" customHeight="1">
      <c r="A31" s="37"/>
      <c r="B31" s="36"/>
      <c r="C31" s="36"/>
      <c r="D31" s="36"/>
      <c r="E31" s="36"/>
      <c r="F31" s="36"/>
      <c r="G31" s="36"/>
      <c r="H31" s="42"/>
      <c r="I31" s="27"/>
    </row>
    <row r="32" spans="1:12" ht="31.7" customHeight="1">
      <c r="A32" s="30"/>
      <c r="B32" s="23" t="s">
        <v>52</v>
      </c>
      <c r="C32" s="23"/>
      <c r="D32" s="22"/>
      <c r="E32" s="23"/>
      <c r="F32" s="23"/>
      <c r="G32" s="24"/>
      <c r="H32" s="38"/>
      <c r="I32" s="27"/>
      <c r="J32" s="43"/>
    </row>
    <row r="33" spans="1:9">
      <c r="A33" s="30"/>
      <c r="B33" s="23"/>
      <c r="C33" s="23"/>
      <c r="D33" s="22"/>
      <c r="E33" s="61" t="s">
        <v>14</v>
      </c>
      <c r="F33" s="61"/>
      <c r="G33" s="61"/>
      <c r="H33" s="24"/>
      <c r="I33" s="27"/>
    </row>
    <row r="34" spans="1:9">
      <c r="A34" s="31" t="s">
        <v>55</v>
      </c>
      <c r="B34" s="32" t="s">
        <v>54</v>
      </c>
      <c r="C34" s="32"/>
      <c r="D34" s="33"/>
      <c r="E34" s="62" t="s">
        <v>15</v>
      </c>
      <c r="F34" s="62"/>
      <c r="G34" s="62"/>
      <c r="H34" s="34"/>
      <c r="I34" s="35"/>
    </row>
    <row r="35" spans="1:9">
      <c r="A35" s="23"/>
      <c r="B35" s="23"/>
      <c r="C35" s="23"/>
      <c r="D35" s="22"/>
      <c r="E35" s="23"/>
      <c r="F35" s="23"/>
      <c r="G35" s="24"/>
      <c r="H35" s="24"/>
    </row>
    <row r="36" spans="1:9">
      <c r="A36" s="23"/>
      <c r="B36" s="23"/>
      <c r="C36" s="23"/>
      <c r="D36" s="22"/>
      <c r="E36" s="23"/>
      <c r="F36" s="23"/>
      <c r="G36" s="24"/>
      <c r="H36" s="24"/>
    </row>
    <row r="37" spans="1:9">
      <c r="A37" s="23"/>
      <c r="B37" s="23"/>
      <c r="C37" s="23"/>
      <c r="D37" s="22"/>
      <c r="E37" s="23"/>
      <c r="F37" s="23"/>
      <c r="G37" s="24"/>
      <c r="H37" s="24"/>
    </row>
    <row r="38" spans="1:9">
      <c r="A38" s="23"/>
      <c r="B38" s="23"/>
      <c r="C38" s="23"/>
      <c r="D38" s="22"/>
      <c r="E38" s="23"/>
      <c r="F38" s="23"/>
      <c r="G38" s="24"/>
      <c r="H38" s="24"/>
    </row>
    <row r="39" spans="1:9">
      <c r="A39" s="23"/>
      <c r="B39" s="23"/>
      <c r="C39" s="23"/>
      <c r="D39" s="22"/>
      <c r="E39" s="23"/>
      <c r="F39" s="23"/>
      <c r="G39" s="24"/>
      <c r="H39" s="24"/>
    </row>
    <row r="40" spans="1:9">
      <c r="A40" s="23"/>
      <c r="B40" s="23"/>
      <c r="C40" s="23"/>
      <c r="D40" s="22"/>
      <c r="E40" s="23"/>
      <c r="F40" s="23"/>
      <c r="G40" s="24"/>
      <c r="H40" s="24"/>
    </row>
    <row r="41" spans="1:9">
      <c r="A41" s="23"/>
      <c r="B41" s="23"/>
      <c r="C41" s="23"/>
      <c r="D41" s="22"/>
      <c r="E41" s="23"/>
      <c r="F41" s="23"/>
      <c r="G41" s="24"/>
      <c r="H41" s="24"/>
    </row>
    <row r="42" spans="1:9">
      <c r="A42" s="23"/>
      <c r="B42" s="23"/>
      <c r="C42" s="23"/>
      <c r="D42" s="22"/>
      <c r="E42" s="23"/>
      <c r="F42" s="23"/>
      <c r="G42" s="24"/>
      <c r="H42" s="24"/>
    </row>
    <row r="43" spans="1:9">
      <c r="A43" s="25"/>
      <c r="B43" s="25"/>
      <c r="C43" s="25"/>
      <c r="D43" s="26"/>
      <c r="E43" s="25"/>
      <c r="F43" s="25"/>
      <c r="G43" s="25"/>
      <c r="H43" s="25"/>
    </row>
    <row r="44" spans="1:9">
      <c r="A44" s="25"/>
      <c r="B44" s="25"/>
      <c r="C44" s="25"/>
      <c r="D44" s="26"/>
      <c r="E44" s="25"/>
      <c r="F44" s="25"/>
      <c r="G44" s="25"/>
      <c r="H44" s="25"/>
    </row>
    <row r="45" spans="1:9">
      <c r="A45" s="25"/>
      <c r="B45" s="25"/>
      <c r="C45" s="25"/>
      <c r="D45" s="26"/>
      <c r="E45" s="25"/>
      <c r="F45" s="25"/>
      <c r="G45" s="25"/>
      <c r="H45" s="25"/>
    </row>
    <row r="46" spans="1:9">
      <c r="A46" s="25"/>
      <c r="B46" s="25"/>
      <c r="C46" s="25"/>
      <c r="D46" s="26"/>
      <c r="E46" s="25"/>
      <c r="F46" s="25"/>
      <c r="G46" s="25"/>
      <c r="H46" s="25"/>
    </row>
    <row r="47" spans="1:9">
      <c r="A47" s="25"/>
      <c r="B47" s="25"/>
      <c r="C47" s="25"/>
      <c r="D47" s="26"/>
      <c r="E47" s="25"/>
      <c r="F47" s="25"/>
      <c r="G47" s="25"/>
      <c r="H47" s="25"/>
    </row>
    <row r="48" spans="1:9">
      <c r="A48" s="25"/>
      <c r="B48" s="25"/>
      <c r="C48" s="25"/>
      <c r="D48" s="26"/>
      <c r="E48" s="25"/>
      <c r="F48" s="25"/>
      <c r="G48" s="25"/>
      <c r="H48" s="25"/>
    </row>
    <row r="49" spans="1:8">
      <c r="A49" s="25"/>
      <c r="B49" s="25"/>
      <c r="C49" s="25"/>
      <c r="D49" s="26"/>
      <c r="E49" s="25"/>
      <c r="F49" s="25"/>
      <c r="G49" s="25"/>
      <c r="H49" s="25"/>
    </row>
    <row r="50" spans="1:8">
      <c r="A50" s="25"/>
      <c r="B50" s="25"/>
      <c r="C50" s="25"/>
      <c r="D50" s="26"/>
      <c r="E50" s="25"/>
      <c r="F50" s="25"/>
      <c r="G50" s="25"/>
      <c r="H50" s="25"/>
    </row>
    <row r="51" spans="1:8">
      <c r="A51" s="25"/>
      <c r="B51" s="25"/>
      <c r="C51" s="25"/>
      <c r="D51" s="26"/>
      <c r="E51" s="25"/>
      <c r="F51" s="25"/>
      <c r="G51" s="25"/>
      <c r="H51" s="25"/>
    </row>
    <row r="52" spans="1:8">
      <c r="A52" s="25"/>
      <c r="B52" s="25"/>
      <c r="C52" s="25"/>
      <c r="D52" s="26"/>
      <c r="E52" s="25"/>
      <c r="F52" s="25"/>
      <c r="G52" s="25"/>
      <c r="H52" s="25"/>
    </row>
    <row r="53" spans="1:8">
      <c r="A53" s="25"/>
      <c r="B53" s="25"/>
      <c r="C53" s="25"/>
      <c r="D53" s="26"/>
      <c r="E53" s="25"/>
      <c r="F53" s="25"/>
      <c r="G53" s="25"/>
      <c r="H53" s="25"/>
    </row>
    <row r="54" spans="1:8">
      <c r="A54" s="25"/>
      <c r="B54" s="25"/>
      <c r="C54" s="25"/>
      <c r="D54" s="26"/>
      <c r="E54" s="25"/>
      <c r="F54" s="25"/>
      <c r="G54" s="25"/>
      <c r="H54" s="25"/>
    </row>
    <row r="55" spans="1:8">
      <c r="A55" s="25"/>
      <c r="B55" s="25"/>
      <c r="C55" s="25"/>
      <c r="D55" s="26"/>
      <c r="E55" s="25"/>
      <c r="F55" s="25"/>
      <c r="G55" s="25"/>
      <c r="H55" s="25"/>
    </row>
    <row r="56" spans="1:8">
      <c r="A56" s="25"/>
      <c r="B56" s="25"/>
      <c r="C56" s="25"/>
      <c r="D56" s="26"/>
      <c r="E56" s="25"/>
      <c r="F56" s="25"/>
      <c r="G56" s="25"/>
      <c r="H56" s="25"/>
    </row>
    <row r="57" spans="1:8">
      <c r="A57" s="25"/>
      <c r="B57" s="25"/>
      <c r="C57" s="25"/>
      <c r="D57" s="26"/>
      <c r="E57" s="25"/>
      <c r="F57" s="25"/>
      <c r="G57" s="25"/>
      <c r="H57" s="25"/>
    </row>
  </sheetData>
  <mergeCells count="9">
    <mergeCell ref="E33:G33"/>
    <mergeCell ref="E34:G34"/>
    <mergeCell ref="A1:I2"/>
    <mergeCell ref="A3:I3"/>
    <mergeCell ref="B4:I4"/>
    <mergeCell ref="B5:I5"/>
    <mergeCell ref="B6:I6"/>
    <mergeCell ref="B7:D7"/>
    <mergeCell ref="E7:I7"/>
  </mergeCells>
  <pageMargins left="0.70866141732283472" right="0.70866141732283472" top="0.35433070866141736" bottom="0.35433070866141736" header="0.31496062992125984" footer="0.31496062992125984"/>
  <pageSetup paperSize="9" scale="75" firstPageNumber="0" fitToHeight="0" orientation="landscape" horizontalDpi="300" verticalDpi="300" r:id="rId1"/>
  <headerFooter>
    <oddFooter>&amp;C&amp;"Times New Roman,Normal"&amp;12Prefeitura da Estância Turística de Paraguaçu Paulista - SP - Av. Siqueira Campos 1430 - CEP 19703-061 - www. eparaguacu.sp.gov.br - Tel. (18) 3361 9100&amp;R&amp;P</oddFooter>
  </headerFooter>
  <colBreaks count="1" manualBreakCount="1">
    <brk id="8" max="4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em branco</vt:lpstr>
      <vt:lpstr>'em branco'!Area_de_impressao</vt:lpstr>
      <vt:lpstr>'em branco'!Titulos_de_impressao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revision>5</cp:revision>
  <cp:lastPrinted>2022-06-22T14:25:12Z</cp:lastPrinted>
  <dcterms:created xsi:type="dcterms:W3CDTF">2017-08-30T19:42:29Z</dcterms:created>
  <dcterms:modified xsi:type="dcterms:W3CDTF">2022-06-22T14:35:28Z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