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ORÇAMENTO" sheetId="1" state="visible" r:id="rId2"/>
    <sheet name="CRONOGRAMA" sheetId="2" state="visible" r:id="rId3"/>
  </sheets>
  <definedNames>
    <definedName function="false" hidden="false" localSheetId="1" name="_xlnm.Print_Area" vbProcedure="false">CRONOGRAMA!$A$1:$K$30</definedName>
    <definedName function="false" hidden="false" localSheetId="0" name="_xlnm.Print_Area" vbProcedure="false">ORÇAMENTO!$A$1:$H$41</definedName>
    <definedName function="false" hidden="false" localSheetId="0" name="_xlnm.Print_Titles" vbProcedure="false">ORÇAMENTO!$1:$11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<sst xmlns="http://schemas.openxmlformats.org/spreadsheetml/2006/main" count="116" uniqueCount="86">
  <si>
    <t xml:space="preserve">LOGO DA EMPRESA</t>
  </si>
  <si>
    <t xml:space="preserve">PLANILHA ORÇAMENTARIA</t>
  </si>
  <si>
    <t xml:space="preserve">OBJETO: EXTENSÃO DE REDE DE ILUMINAÇÃO PUBLICA</t>
  </si>
  <si>
    <t xml:space="preserve">LOCAL: RUA NORTON WEFFORT THIMOTEO</t>
  </si>
  <si>
    <t xml:space="preserve">REFERÊNCIA: CDHU -184 (COM DESONERAÇÃO); SINAPI 12-2021 (COM DESONERAÇÃO)</t>
  </si>
  <si>
    <t xml:space="preserve">ÓRGÃO: SECRETARIA DE ESTADO DE DESENVOLVIMENTO REGIONAL</t>
  </si>
  <si>
    <t xml:space="preserve">DATA: XX/XX/XXXX</t>
  </si>
  <si>
    <t xml:space="preserve">ITEM</t>
  </si>
  <si>
    <t xml:space="preserve">DESCRIÇÃO SERVIÇOS</t>
  </si>
  <si>
    <t xml:space="preserve">U N</t>
  </si>
  <si>
    <t xml:space="preserve">QUANT.</t>
  </si>
  <si>
    <t xml:space="preserve">P.U.
S/BDI</t>
  </si>
  <si>
    <t xml:space="preserve">TOTAL</t>
  </si>
  <si>
    <t xml:space="preserve">REFERENCIA</t>
  </si>
  <si>
    <t xml:space="preserve">CODIGO</t>
  </si>
  <si>
    <t xml:space="preserve">FONTE</t>
  </si>
  <si>
    <t xml:space="preserve">SERVIÇOS PRELIMINARES</t>
  </si>
  <si>
    <t xml:space="preserve">1.1</t>
  </si>
  <si>
    <t xml:space="preserve">PLACA DE IDENTIFICAÇÃO PARA OBRA</t>
  </si>
  <si>
    <t xml:space="preserve">m²</t>
  </si>
  <si>
    <t xml:space="preserve"> 02.08.020 </t>
  </si>
  <si>
    <t xml:space="preserve">CDHU/184</t>
  </si>
  <si>
    <t xml:space="preserve">POSTEAMENTO</t>
  </si>
  <si>
    <t xml:space="preserve">2.1</t>
  </si>
  <si>
    <t xml:space="preserve">POSTE DE CONCRETO CIRCULAR, 200 KG, H = 10,00 M</t>
  </si>
  <si>
    <t xml:space="preserve">UN</t>
  </si>
  <si>
    <t xml:space="preserve">68.01.630</t>
  </si>
  <si>
    <t xml:space="preserve">2.2</t>
  </si>
  <si>
    <t xml:space="preserve">SUPORTE PARA 2 ISOLADORES DE BAIXA TENSÃO</t>
  </si>
  <si>
    <t xml:space="preserve">36.04.030</t>
  </si>
  <si>
    <t xml:space="preserve">2.3</t>
  </si>
  <si>
    <t xml:space="preserve">SUPORTE PARA 1 ISOLADOR DE BAIXA TENSÃO</t>
  </si>
  <si>
    <t xml:space="preserve">36.04.010 </t>
  </si>
  <si>
    <t xml:space="preserve">2.4</t>
  </si>
  <si>
    <t xml:space="preserve">ISOLADOR ROLDANA EM PORCELANA DE 72 X 72 MM</t>
  </si>
  <si>
    <t xml:space="preserve">69.20.040</t>
  </si>
  <si>
    <t xml:space="preserve">2.5</t>
  </si>
  <si>
    <t xml:space="preserve">BRAÇO PARA ILUMINAÇÃO PÚBLICA, EM TUBO DE AÇO GALVANIZADO, COMPRIMENTO DE 1,50 M, PARA FIXAÇÃO EM POSTE DE CONCRETO - FORNECIMENTO E INSTALAÇÃO. AF_08/2020</t>
  </si>
  <si>
    <t xml:space="preserve">101636</t>
  </si>
  <si>
    <t xml:space="preserve">SINAPI 12/2021</t>
  </si>
  <si>
    <t xml:space="preserve">2.6</t>
  </si>
  <si>
    <t xml:space="preserve"> RELÉ FOTOELÉTRICO 50/60 HZ, 110/220 V, 1200 VA, COMPLETO</t>
  </si>
  <si>
    <t xml:space="preserve">40.11.010 </t>
  </si>
  <si>
    <t xml:space="preserve">LUMINÁRIA DE LED</t>
  </si>
  <si>
    <t xml:space="preserve">3.1</t>
  </si>
  <si>
    <t xml:space="preserve">LUMINÁRIA DE LED PARA ILUMINAÇÃO PÚBLICA, DE 98 W ATÉ 137 W - FORNECIMENTO E INSTALAÇÃO. AF_08/2020</t>
  </si>
  <si>
    <t xml:space="preserve">101657</t>
  </si>
  <si>
    <t xml:space="preserve">CABOS</t>
  </si>
  <si>
    <t xml:space="preserve">4.1</t>
  </si>
  <si>
    <t xml:space="preserve">CABO DE COBRE FLEXÍVEL DE 3 X 35 MM², ISOLAMENTO 0,6/1 KV - ISOLAÇÃO HEPR 90°C</t>
  </si>
  <si>
    <t xml:space="preserve">M</t>
  </si>
  <si>
    <t xml:space="preserve">39.21.237</t>
  </si>
  <si>
    <t xml:space="preserve">4.2</t>
  </si>
  <si>
    <t xml:space="preserve">CABO DE COBRE FLEXÍVEL DE 2,5 MM², ISOLAMENTO 750 V - ISOLAÇÃO LSHF/A 70°C – BAIXA EMISSÃO DE FUMAÇA E GASES</t>
  </si>
  <si>
    <t xml:space="preserve"> 39.29.111</t>
  </si>
  <si>
    <t xml:space="preserve">CONECTORES</t>
  </si>
  <si>
    <t xml:space="preserve">5.1</t>
  </si>
  <si>
    <t xml:space="preserve">CONECTOR COM RABICHO E PORCA EM LATÃO PARA CABO DE 16 A 35 MM²</t>
  </si>
  <si>
    <t xml:space="preserve"> 11.18.020 </t>
  </si>
  <si>
    <t xml:space="preserve">,</t>
  </si>
  <si>
    <t xml:space="preserve">TOTAL PROPOSTA </t>
  </si>
  <si>
    <t xml:space="preserve">BDI (XX%) (A SDR NÃO REMUNERA ADMINISTRAÇÃO LOCAL DA OBRA E TAMBÉM NÃO REMUNERA TAXAS DE MOBILIZAÇÃO E DESMOBILIZAÇÃO. É PERMITIDO B.D.I. DE ATÉ 25%)</t>
  </si>
  <si>
    <t xml:space="preserve">TOTAL COM BDI</t>
  </si>
  <si>
    <t xml:space="preserve">PARAGUAÇU PAULISTA-SP, XX DE XXXXXXX DE XXXX</t>
  </si>
  <si>
    <t xml:space="preserve">__________________________________</t>
  </si>
  <si>
    <t xml:space="preserve">CNPJ</t>
  </si>
  <si>
    <t xml:space="preserve">ASSINATURA DO RESPONSÁVEL PELA EMPRESA</t>
  </si>
  <si>
    <t xml:space="preserve">PRAZO DE EXECUÇÃO: 2 MESES  </t>
  </si>
  <si>
    <t xml:space="preserve">CRONOGRAMA FÍSICO FINANCEIRO</t>
  </si>
  <si>
    <t xml:space="preserve">DESCRIÇÃO</t>
  </si>
  <si>
    <t xml:space="preserve">PESO</t>
  </si>
  <si>
    <t xml:space="preserve">1º MÊS</t>
  </si>
  <si>
    <t xml:space="preserve">2º MÊS</t>
  </si>
  <si>
    <t xml:space="preserve">VALOR (R$)</t>
  </si>
  <si>
    <t xml:space="preserve">ÍNDICE</t>
  </si>
  <si>
    <t xml:space="preserve">(%)</t>
  </si>
  <si>
    <t xml:space="preserve">VALOR</t>
  </si>
  <si>
    <t xml:space="preserve">FINANCEIRO NO MÊS (EM R$)</t>
  </si>
  <si>
    <t xml:space="preserve">APLICAÇÃO DOS RECURSOS</t>
  </si>
  <si>
    <t xml:space="preserve">RECURSOS DA S.D.R.</t>
  </si>
  <si>
    <t xml:space="preserve">CONTRAPARTIDA</t>
  </si>
  <si>
    <t xml:space="preserve">OUTRAS FONTES</t>
  </si>
  <si>
    <t xml:space="preserve">VALOR TOTAL DO INVESTIMENTO</t>
  </si>
  <si>
    <t xml:space="preserve">_______________________________________________</t>
  </si>
  <si>
    <t xml:space="preserve"> PARAGUAÇU PAULISTA XX DE XXXXXXX DE XXXX</t>
  </si>
  <si>
    <t xml:space="preserve">LOCAL E DATA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</si>
</sst>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* #,##0.00\ ;\-* #,##0.00\ ;* \-#\ ;@\ "/>
    <numFmt numFmtId="166" formatCode="0%"/>
    <numFmt numFmtId="167" formatCode="#,##0.00"/>
    <numFmt numFmtId="168" formatCode="0.00%"/>
    <numFmt numFmtId="169" formatCode="* #,##0.00\ ;* \(#,##0.00\);* \-#\ ;@\ "/>
    <numFmt numFmtId="170" formatCode="[$R$-416]\ #,##0.00;[RED]\-[$R$-416]\ #,##0.00"/>
    <numFmt numFmtId="171" formatCode="&quot; R$ &quot;* #,##0.00\ ;&quot;-R$ &quot;* #,##0.00\ ;&quot; R$ &quot;* \-#\ ;@\ "/>
    <numFmt numFmtId="172" formatCode="#,##0"/>
    <numFmt numFmtId="173" formatCode="General"/>
    <numFmt numFmtId="174" formatCode="#,##0.00\ ;\(#,##0.00\);\-#\ ;@\ "/>
    <numFmt numFmtId="175" formatCode="0.000"/>
  </numFmts>
  <fonts count="2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42"/>
      <color rgb="FF000000"/>
      <name val="Arial"/>
      <family val="2"/>
      <charset val="1"/>
    </font>
    <font>
      <b val="true"/>
      <sz val="16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2"/>
      <name val="Arial"/>
      <family val="2"/>
      <charset val="1"/>
    </font>
    <font>
      <sz val="12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36"/>
      <name val="Arial"/>
      <family val="2"/>
      <charset val="1"/>
    </font>
    <font>
      <sz val="11"/>
      <name val="Arial"/>
      <family val="2"/>
      <charset val="1"/>
    </font>
    <font>
      <i val="true"/>
      <sz val="11"/>
      <color rgb="FF7F7F7F"/>
      <name val="Calibri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FFFFFF"/>
      <name val="Arial"/>
      <family val="2"/>
      <charset val="1"/>
    </font>
    <font>
      <sz val="11"/>
      <color rgb="FFFFFFFF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DAE3F3"/>
      </patternFill>
    </fill>
    <fill>
      <patternFill patternType="solid">
        <fgColor rgb="FFAADCF7"/>
        <bgColor rgb="FFDAE3F3"/>
      </patternFill>
    </fill>
    <fill>
      <patternFill patternType="solid">
        <fgColor rgb="FFDAE3F3"/>
        <bgColor rgb="FFDDDDDD"/>
      </patternFill>
    </fill>
    <fill>
      <patternFill patternType="solid">
        <fgColor rgb="FFFFFFFF"/>
        <bgColor rgb="FFFFFFCC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2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2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2" fillId="0" borderId="0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2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9" fillId="3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4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3" borderId="1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9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9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9" fillId="3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4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9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9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7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4" fillId="0" borderId="5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4" fillId="0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7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9" fillId="0" borderId="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9" fillId="0" borderId="6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5" fillId="0" borderId="0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4" fillId="0" borderId="6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5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8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8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8" fillId="0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7" fillId="0" borderId="1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11" fillId="0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11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1" fillId="0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1" fontId="11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1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17" fillId="0" borderId="1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11" fillId="0" borderId="1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1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11" fillId="0" borderId="1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1" fontId="11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11" fillId="0" borderId="1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8" fillId="0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4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5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5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7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8" fillId="4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8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ADCF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4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34" activeCellId="0" sqref="B34"/>
    </sheetView>
  </sheetViews>
  <sheetFormatPr defaultColWidth="9.06640625" defaultRowHeight="13.8" zeroHeight="false" outlineLevelRow="0" outlineLevelCol="0"/>
  <cols>
    <col collapsed="false" customWidth="true" hidden="false" outlineLevel="0" max="1" min="1" style="1" width="8.79"/>
    <col collapsed="false" customWidth="true" hidden="false" outlineLevel="0" max="2" min="2" style="2" width="122.03"/>
    <col collapsed="false" customWidth="true" hidden="false" outlineLevel="0" max="3" min="3" style="1" width="15.12"/>
    <col collapsed="false" customWidth="true" hidden="false" outlineLevel="0" max="4" min="4" style="3" width="12.29"/>
    <col collapsed="false" customWidth="true" hidden="false" outlineLevel="0" max="5" min="5" style="3" width="18.36"/>
    <col collapsed="false" customWidth="true" hidden="false" outlineLevel="0" max="6" min="6" style="3" width="17.55"/>
    <col collapsed="false" customWidth="true" hidden="false" outlineLevel="0" max="7" min="7" style="4" width="13.63"/>
    <col collapsed="false" customWidth="true" hidden="false" outlineLevel="0" max="8" min="8" style="5" width="18.77"/>
    <col collapsed="false" customWidth="true" hidden="false" outlineLevel="0" max="12" min="9" style="6" width="11.52"/>
    <col collapsed="false" customWidth="true" hidden="false" outlineLevel="0" max="13" min="13" style="6" width="1.54"/>
    <col collapsed="false" customWidth="false" hidden="false" outlineLevel="0" max="1024" min="14" style="6" width="9.05"/>
  </cols>
  <sheetData>
    <row r="1" customFormat="false" ht="135.95" hidden="false" customHeight="true" outlineLevel="0" collapsed="false">
      <c r="A1" s="7" t="s">
        <v>0</v>
      </c>
      <c r="B1" s="7"/>
      <c r="C1" s="7"/>
      <c r="D1" s="7"/>
      <c r="E1" s="7"/>
      <c r="F1" s="7"/>
      <c r="G1" s="7"/>
      <c r="H1" s="7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9.7" hidden="false" customHeight="false" outlineLevel="0" collapsed="false">
      <c r="A2" s="8" t="s">
        <v>1</v>
      </c>
      <c r="B2" s="8"/>
      <c r="C2" s="8"/>
      <c r="D2" s="8"/>
      <c r="E2" s="8"/>
      <c r="F2" s="8"/>
      <c r="G2" s="8"/>
      <c r="H2" s="8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s="10" customFormat="true" ht="15" hidden="false" customHeight="false" outlineLevel="0" collapsed="false">
      <c r="A3" s="9" t="s">
        <v>2</v>
      </c>
      <c r="B3" s="9"/>
      <c r="C3" s="9"/>
      <c r="D3" s="9"/>
      <c r="E3" s="9"/>
      <c r="F3" s="9"/>
      <c r="G3" s="9"/>
      <c r="H3" s="9"/>
    </row>
    <row r="4" s="10" customFormat="true" ht="18.65" hidden="false" customHeight="true" outlineLevel="0" collapsed="false">
      <c r="A4" s="9" t="s">
        <v>3</v>
      </c>
      <c r="B4" s="9"/>
      <c r="C4" s="9"/>
      <c r="D4" s="9"/>
      <c r="E4" s="9"/>
      <c r="F4" s="9"/>
      <c r="G4" s="9"/>
      <c r="H4" s="9"/>
    </row>
    <row r="5" customFormat="false" ht="19.9" hidden="false" customHeight="true" outlineLevel="0" collapsed="false">
      <c r="A5" s="11" t="s">
        <v>4</v>
      </c>
      <c r="B5" s="11"/>
      <c r="C5" s="11"/>
      <c r="D5" s="11"/>
      <c r="E5" s="11"/>
      <c r="F5" s="11"/>
      <c r="G5" s="11"/>
      <c r="H5" s="11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" hidden="false" customHeight="false" outlineLevel="0" collapsed="false">
      <c r="A6" s="9" t="s">
        <v>5</v>
      </c>
      <c r="B6" s="9"/>
      <c r="C6" s="9"/>
      <c r="D6" s="9"/>
      <c r="E6" s="9"/>
      <c r="F6" s="9"/>
      <c r="G6" s="9"/>
      <c r="H6" s="9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4.15" hidden="false" customHeight="true" outlineLevel="0" collapsed="false">
      <c r="A7" s="12" t="s">
        <v>6</v>
      </c>
      <c r="B7" s="12"/>
      <c r="C7" s="12"/>
      <c r="D7" s="12"/>
      <c r="E7" s="12"/>
      <c r="F7" s="12"/>
      <c r="G7" s="12"/>
      <c r="H7" s="12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23.85" hidden="false" customHeight="true" outlineLevel="0" collapsed="false">
      <c r="A8" s="13"/>
      <c r="B8" s="14"/>
      <c r="C8" s="14"/>
      <c r="D8" s="14"/>
      <c r="E8" s="14"/>
      <c r="F8" s="14"/>
      <c r="G8" s="14"/>
      <c r="H8" s="15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" hidden="false" customHeight="true" outlineLevel="0" collapsed="false">
      <c r="A9" s="16" t="s">
        <v>7</v>
      </c>
      <c r="B9" s="17" t="s">
        <v>8</v>
      </c>
      <c r="C9" s="16" t="s">
        <v>9</v>
      </c>
      <c r="D9" s="18" t="s">
        <v>10</v>
      </c>
      <c r="E9" s="19" t="s">
        <v>11</v>
      </c>
      <c r="F9" s="19" t="s">
        <v>12</v>
      </c>
      <c r="G9" s="17" t="s">
        <v>13</v>
      </c>
      <c r="H9" s="17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s="22" customFormat="true" ht="13.8" hidden="false" customHeight="false" outlineLevel="0" collapsed="false">
      <c r="A10" s="16"/>
      <c r="B10" s="17"/>
      <c r="C10" s="16"/>
      <c r="D10" s="18"/>
      <c r="E10" s="19"/>
      <c r="F10" s="19"/>
      <c r="G10" s="20" t="s">
        <v>14</v>
      </c>
      <c r="H10" s="21" t="s">
        <v>15</v>
      </c>
    </row>
    <row r="11" customFormat="false" ht="13.8" hidden="false" customHeight="false" outlineLevel="0" collapsed="false">
      <c r="A11" s="23"/>
      <c r="B11" s="24"/>
      <c r="C11" s="25"/>
      <c r="D11" s="26"/>
      <c r="E11" s="27"/>
      <c r="F11" s="28"/>
      <c r="G11" s="29"/>
      <c r="H11" s="30"/>
    </row>
    <row r="12" customFormat="false" ht="17.1" hidden="false" customHeight="true" outlineLevel="0" collapsed="false">
      <c r="A12" s="31" t="n">
        <v>1</v>
      </c>
      <c r="B12" s="32" t="s">
        <v>16</v>
      </c>
      <c r="C12" s="33"/>
      <c r="D12" s="34"/>
      <c r="E12" s="35"/>
      <c r="F12" s="36" t="n">
        <f aca="false">SUM(F13)</f>
        <v>0</v>
      </c>
      <c r="G12" s="37"/>
      <c r="H12" s="38"/>
    </row>
    <row r="13" customFormat="false" ht="17.1" hidden="false" customHeight="true" outlineLevel="0" collapsed="false">
      <c r="A13" s="39" t="s">
        <v>17</v>
      </c>
      <c r="B13" s="40" t="s">
        <v>18</v>
      </c>
      <c r="C13" s="41" t="s">
        <v>19</v>
      </c>
      <c r="D13" s="42" t="n">
        <v>6</v>
      </c>
      <c r="E13" s="43" t="n">
        <v>0</v>
      </c>
      <c r="F13" s="44" t="n">
        <f aca="false">ROUND(E13*D13,2)</f>
        <v>0</v>
      </c>
      <c r="G13" s="45" t="s">
        <v>20</v>
      </c>
      <c r="H13" s="42" t="s">
        <v>21</v>
      </c>
    </row>
    <row r="14" customFormat="false" ht="17.1" hidden="false" customHeight="true" outlineLevel="0" collapsed="false">
      <c r="A14" s="31" t="n">
        <v>2</v>
      </c>
      <c r="B14" s="46" t="s">
        <v>22</v>
      </c>
      <c r="C14" s="33"/>
      <c r="D14" s="34"/>
      <c r="E14" s="47"/>
      <c r="F14" s="48" t="n">
        <f aca="false">SUM(F15:F20)</f>
        <v>0</v>
      </c>
      <c r="G14" s="37"/>
      <c r="H14" s="38"/>
      <c r="I14" s="22"/>
      <c r="J14" s="22"/>
      <c r="K14" s="22"/>
      <c r="L14" s="49"/>
      <c r="M14" s="0"/>
    </row>
    <row r="15" customFormat="false" ht="15" hidden="false" customHeight="false" outlineLevel="0" collapsed="false">
      <c r="A15" s="39" t="s">
        <v>23</v>
      </c>
      <c r="B15" s="50" t="s">
        <v>24</v>
      </c>
      <c r="C15" s="41" t="s">
        <v>25</v>
      </c>
      <c r="D15" s="42" t="n">
        <v>4</v>
      </c>
      <c r="E15" s="51" t="n">
        <v>0</v>
      </c>
      <c r="F15" s="44" t="n">
        <f aca="false">ROUND(E15*D15,2)</f>
        <v>0</v>
      </c>
      <c r="G15" s="52" t="s">
        <v>26</v>
      </c>
      <c r="H15" s="42" t="s">
        <v>21</v>
      </c>
      <c r="J15" s="0"/>
      <c r="K15" s="53" t="e">
        <f aca="false">D15-#REF!</f>
        <v>#REF!</v>
      </c>
      <c r="L15" s="49"/>
      <c r="M15" s="0"/>
    </row>
    <row r="16" customFormat="false" ht="15" hidden="false" customHeight="false" outlineLevel="0" collapsed="false">
      <c r="A16" s="39" t="s">
        <v>27</v>
      </c>
      <c r="B16" s="50" t="s">
        <v>28</v>
      </c>
      <c r="C16" s="41" t="s">
        <v>25</v>
      </c>
      <c r="D16" s="42" t="n">
        <v>7</v>
      </c>
      <c r="E16" s="51" t="n">
        <v>0</v>
      </c>
      <c r="F16" s="44" t="n">
        <f aca="false">ROUND(E16*D16,2)</f>
        <v>0</v>
      </c>
      <c r="G16" s="52" t="s">
        <v>29</v>
      </c>
      <c r="H16" s="42" t="s">
        <v>21</v>
      </c>
      <c r="J16" s="22" t="n">
        <f aca="false">D15*78/100</f>
        <v>3.12</v>
      </c>
      <c r="K16" s="0"/>
      <c r="L16" s="49"/>
      <c r="M16" s="0"/>
    </row>
    <row r="17" customFormat="false" ht="17.1" hidden="false" customHeight="true" outlineLevel="0" collapsed="false">
      <c r="A17" s="39" t="s">
        <v>30</v>
      </c>
      <c r="B17" s="50" t="s">
        <v>31</v>
      </c>
      <c r="C17" s="41" t="s">
        <v>25</v>
      </c>
      <c r="D17" s="42" t="n">
        <v>7</v>
      </c>
      <c r="E17" s="51" t="n">
        <v>0</v>
      </c>
      <c r="F17" s="44" t="n">
        <f aca="false">ROUND(E17*D17,2)</f>
        <v>0</v>
      </c>
      <c r="G17" s="52" t="s">
        <v>32</v>
      </c>
      <c r="H17" s="42" t="s">
        <v>21</v>
      </c>
      <c r="J17" s="0"/>
      <c r="K17" s="0"/>
      <c r="L17" s="49"/>
      <c r="M17" s="0"/>
    </row>
    <row r="18" customFormat="false" ht="17.1" hidden="false" customHeight="true" outlineLevel="0" collapsed="false">
      <c r="A18" s="39" t="s">
        <v>33</v>
      </c>
      <c r="B18" s="54" t="s">
        <v>34</v>
      </c>
      <c r="C18" s="41" t="s">
        <v>25</v>
      </c>
      <c r="D18" s="42" t="n">
        <v>21</v>
      </c>
      <c r="E18" s="43" t="n">
        <v>0</v>
      </c>
      <c r="F18" s="44" t="n">
        <f aca="false">ROUND(E18*D18,2)</f>
        <v>0</v>
      </c>
      <c r="G18" s="45" t="s">
        <v>35</v>
      </c>
      <c r="H18" s="42" t="s">
        <v>21</v>
      </c>
      <c r="J18" s="22" t="n">
        <v>1</v>
      </c>
      <c r="K18" s="0"/>
      <c r="L18" s="55" t="n">
        <f aca="false">F17+F16+F15</f>
        <v>0</v>
      </c>
      <c r="M18" s="55" t="n">
        <f aca="false">L18*E30+L18</f>
        <v>0</v>
      </c>
    </row>
    <row r="19" customFormat="false" ht="28.35" hidden="false" customHeight="false" outlineLevel="0" collapsed="false">
      <c r="A19" s="39" t="s">
        <v>36</v>
      </c>
      <c r="B19" s="54" t="s">
        <v>37</v>
      </c>
      <c r="C19" s="41" t="s">
        <v>25</v>
      </c>
      <c r="D19" s="42" t="n">
        <v>7</v>
      </c>
      <c r="E19" s="43" t="n">
        <v>0</v>
      </c>
      <c r="F19" s="44" t="n">
        <f aca="false">ROUND(E19*D19,2)</f>
        <v>0</v>
      </c>
      <c r="G19" s="45" t="s">
        <v>38</v>
      </c>
      <c r="H19" s="42" t="s">
        <v>39</v>
      </c>
      <c r="J19" s="0"/>
      <c r="K19" s="0"/>
      <c r="L19" s="55"/>
      <c r="M19" s="0"/>
    </row>
    <row r="20" customFormat="false" ht="17.1" hidden="false" customHeight="true" outlineLevel="0" collapsed="false">
      <c r="A20" s="39" t="s">
        <v>40</v>
      </c>
      <c r="B20" s="40" t="s">
        <v>41</v>
      </c>
      <c r="C20" s="41" t="s">
        <v>25</v>
      </c>
      <c r="D20" s="42" t="n">
        <v>7</v>
      </c>
      <c r="E20" s="43" t="n">
        <v>0</v>
      </c>
      <c r="F20" s="44" t="n">
        <f aca="false">ROUND(E20*D20,2)</f>
        <v>0</v>
      </c>
      <c r="G20" s="45" t="s">
        <v>42</v>
      </c>
      <c r="H20" s="42" t="s">
        <v>21</v>
      </c>
      <c r="J20" s="0"/>
      <c r="K20" s="22" t="n">
        <v>2.04</v>
      </c>
      <c r="L20" s="49"/>
      <c r="M20" s="0"/>
    </row>
    <row r="21" customFormat="false" ht="17.1" hidden="false" customHeight="true" outlineLevel="0" collapsed="false">
      <c r="A21" s="31" t="n">
        <v>3</v>
      </c>
      <c r="B21" s="46" t="s">
        <v>43</v>
      </c>
      <c r="C21" s="33"/>
      <c r="D21" s="34"/>
      <c r="E21" s="47"/>
      <c r="F21" s="48" t="n">
        <f aca="false">SUM(F22:F22)</f>
        <v>0</v>
      </c>
      <c r="G21" s="37"/>
      <c r="H21" s="38"/>
      <c r="J21" s="0"/>
      <c r="K21" s="0"/>
      <c r="L21" s="49"/>
      <c r="M21" s="0"/>
    </row>
    <row r="22" customFormat="false" ht="17.1" hidden="false" customHeight="true" outlineLevel="0" collapsed="false">
      <c r="A22" s="39" t="s">
        <v>44</v>
      </c>
      <c r="B22" s="40" t="s">
        <v>45</v>
      </c>
      <c r="C22" s="41" t="s">
        <v>25</v>
      </c>
      <c r="D22" s="42" t="n">
        <v>7</v>
      </c>
      <c r="E22" s="43" t="n">
        <v>0</v>
      </c>
      <c r="F22" s="44" t="n">
        <f aca="false">ROUND(E22*D22,2)</f>
        <v>0</v>
      </c>
      <c r="G22" s="45" t="s">
        <v>46</v>
      </c>
      <c r="H22" s="42" t="s">
        <v>39</v>
      </c>
      <c r="J22" s="0"/>
      <c r="K22" s="0"/>
      <c r="L22" s="49"/>
      <c r="M22" s="0"/>
    </row>
    <row r="23" customFormat="false" ht="17.1" hidden="false" customHeight="true" outlineLevel="0" collapsed="false">
      <c r="A23" s="31" t="n">
        <v>4</v>
      </c>
      <c r="B23" s="46" t="s">
        <v>47</v>
      </c>
      <c r="C23" s="33"/>
      <c r="D23" s="34"/>
      <c r="E23" s="47"/>
      <c r="F23" s="48" t="n">
        <f aca="false">SUM(F24:F25)</f>
        <v>0</v>
      </c>
      <c r="G23" s="37"/>
      <c r="H23" s="38"/>
      <c r="J23" s="0"/>
      <c r="K23" s="0"/>
      <c r="L23" s="49"/>
      <c r="M23" s="0"/>
    </row>
    <row r="24" customFormat="false" ht="15" hidden="false" customHeight="false" outlineLevel="0" collapsed="false">
      <c r="A24" s="39" t="s">
        <v>48</v>
      </c>
      <c r="B24" s="40" t="s">
        <v>49</v>
      </c>
      <c r="C24" s="41" t="s">
        <v>50</v>
      </c>
      <c r="D24" s="42" t="n">
        <v>234.98</v>
      </c>
      <c r="E24" s="43" t="n">
        <v>0</v>
      </c>
      <c r="F24" s="44" t="n">
        <f aca="false">ROUND(E24*D24,2)</f>
        <v>0</v>
      </c>
      <c r="G24" s="56" t="s">
        <v>51</v>
      </c>
      <c r="H24" s="42" t="s">
        <v>21</v>
      </c>
      <c r="J24" s="0"/>
      <c r="K24" s="0"/>
      <c r="L24" s="49"/>
      <c r="M24" s="0"/>
    </row>
    <row r="25" customFormat="false" ht="28.35" hidden="false" customHeight="false" outlineLevel="0" collapsed="false">
      <c r="A25" s="39" t="s">
        <v>52</v>
      </c>
      <c r="B25" s="40" t="s">
        <v>53</v>
      </c>
      <c r="C25" s="41" t="s">
        <v>50</v>
      </c>
      <c r="D25" s="42" t="n">
        <v>35</v>
      </c>
      <c r="E25" s="43" t="n">
        <v>0</v>
      </c>
      <c r="F25" s="44" t="n">
        <f aca="false">ROUND(E25*D25,2)</f>
        <v>0</v>
      </c>
      <c r="G25" s="45" t="s">
        <v>54</v>
      </c>
      <c r="H25" s="42" t="s">
        <v>21</v>
      </c>
      <c r="J25" s="0"/>
      <c r="K25" s="0"/>
      <c r="L25" s="49"/>
      <c r="M25" s="0"/>
    </row>
    <row r="26" customFormat="false" ht="17.1" hidden="false" customHeight="true" outlineLevel="0" collapsed="false">
      <c r="A26" s="31" t="n">
        <v>5</v>
      </c>
      <c r="B26" s="46" t="s">
        <v>55</v>
      </c>
      <c r="C26" s="33"/>
      <c r="D26" s="34"/>
      <c r="E26" s="47"/>
      <c r="F26" s="48" t="n">
        <f aca="false">SUM(F27:F27)</f>
        <v>0</v>
      </c>
      <c r="G26" s="37"/>
      <c r="H26" s="38"/>
      <c r="J26" s="0"/>
      <c r="K26" s="0"/>
      <c r="L26" s="49"/>
      <c r="M26" s="0"/>
    </row>
    <row r="27" customFormat="false" ht="17.1" hidden="false" customHeight="true" outlineLevel="0" collapsed="false">
      <c r="A27" s="39" t="s">
        <v>56</v>
      </c>
      <c r="B27" s="40" t="s">
        <v>57</v>
      </c>
      <c r="C27" s="41" t="s">
        <v>25</v>
      </c>
      <c r="D27" s="42" t="n">
        <v>8</v>
      </c>
      <c r="E27" s="43" t="n">
        <v>0</v>
      </c>
      <c r="F27" s="44" t="n">
        <f aca="false">ROUND(E27*D27,2)</f>
        <v>0</v>
      </c>
      <c r="G27" s="45" t="s">
        <v>58</v>
      </c>
      <c r="H27" s="42" t="s">
        <v>21</v>
      </c>
      <c r="J27" s="0"/>
      <c r="K27" s="0"/>
      <c r="L27" s="49"/>
      <c r="M27" s="0"/>
    </row>
    <row r="28" customFormat="false" ht="17.1" hidden="false" customHeight="true" outlineLevel="0" collapsed="false">
      <c r="A28" s="57"/>
      <c r="B28" s="58"/>
      <c r="C28" s="59"/>
      <c r="D28" s="60"/>
      <c r="E28" s="61" t="s">
        <v>59</v>
      </c>
      <c r="F28" s="61"/>
      <c r="G28" s="61"/>
      <c r="H28" s="62"/>
      <c r="J28" s="63"/>
      <c r="K28" s="0"/>
      <c r="L28" s="64"/>
      <c r="M28" s="55"/>
    </row>
    <row r="29" customFormat="false" ht="17.1" hidden="false" customHeight="true" outlineLevel="0" collapsed="false">
      <c r="A29" s="65"/>
      <c r="B29" s="66" t="s">
        <v>60</v>
      </c>
      <c r="C29" s="67"/>
      <c r="D29" s="68"/>
      <c r="E29" s="69" t="e">
        <f aca="false">F29/F29</f>
        <v>#DIV/0!</v>
      </c>
      <c r="F29" s="70" t="n">
        <f aca="false">SUM(F26+F23+F21+F14+F12)</f>
        <v>0</v>
      </c>
      <c r="G29" s="71"/>
      <c r="H29" s="72"/>
      <c r="J29" s="63" t="e">
        <f aca="false">SUM(#REF!)</f>
        <v>#REF!</v>
      </c>
      <c r="K29" s="0"/>
      <c r="L29" s="10"/>
    </row>
    <row r="30" customFormat="false" ht="28.35" hidden="false" customHeight="true" outlineLevel="0" collapsed="false">
      <c r="A30" s="65"/>
      <c r="B30" s="73" t="s">
        <v>61</v>
      </c>
      <c r="C30" s="73"/>
      <c r="D30" s="73"/>
      <c r="E30" s="74" t="n">
        <v>0</v>
      </c>
      <c r="F30" s="75" t="n">
        <f aca="false">F29*E30</f>
        <v>0</v>
      </c>
      <c r="G30" s="76"/>
      <c r="H30" s="77"/>
      <c r="K30" s="0"/>
      <c r="L30" s="78" t="n">
        <f aca="false">SUM(L14:L29)</f>
        <v>0</v>
      </c>
    </row>
    <row r="31" customFormat="false" ht="17.1" hidden="false" customHeight="true" outlineLevel="0" collapsed="false">
      <c r="A31" s="65"/>
      <c r="B31" s="66" t="s">
        <v>62</v>
      </c>
      <c r="C31" s="67"/>
      <c r="D31" s="68"/>
      <c r="E31" s="79"/>
      <c r="F31" s="80" t="n">
        <f aca="false">F30+F29</f>
        <v>0</v>
      </c>
      <c r="G31" s="81"/>
      <c r="H31" s="77"/>
      <c r="K31" s="0"/>
    </row>
    <row r="32" customFormat="false" ht="17.1" hidden="false" customHeight="true" outlineLevel="0" collapsed="false">
      <c r="A32" s="82"/>
      <c r="B32" s="83"/>
      <c r="C32" s="84"/>
      <c r="D32" s="85"/>
      <c r="E32" s="85"/>
      <c r="F32" s="85"/>
      <c r="G32" s="71"/>
      <c r="H32" s="72"/>
      <c r="K32" s="0"/>
    </row>
    <row r="33" customFormat="false" ht="17.1" hidden="false" customHeight="true" outlineLevel="0" collapsed="false">
      <c r="A33" s="86"/>
      <c r="B33" s="0"/>
      <c r="C33" s="0"/>
      <c r="D33" s="0"/>
      <c r="E33" s="0"/>
      <c r="F33" s="0"/>
      <c r="G33" s="0"/>
      <c r="H33" s="87"/>
      <c r="K33" s="0"/>
    </row>
    <row r="34" customFormat="false" ht="17.1" hidden="false" customHeight="true" outlineLevel="0" collapsed="false">
      <c r="A34" s="82"/>
      <c r="B34" s="83"/>
      <c r="C34" s="84"/>
      <c r="D34" s="85"/>
      <c r="E34" s="85"/>
      <c r="F34" s="85"/>
      <c r="G34" s="71"/>
      <c r="H34" s="72"/>
      <c r="K34" s="63" t="e">
        <f aca="false">#REF!*0.15</f>
        <v>#REF!</v>
      </c>
    </row>
    <row r="35" customFormat="false" ht="17.1" hidden="false" customHeight="true" outlineLevel="0" collapsed="false">
      <c r="A35" s="88" t="s">
        <v>63</v>
      </c>
      <c r="B35" s="88"/>
      <c r="C35" s="88"/>
      <c r="D35" s="88"/>
      <c r="E35" s="88"/>
      <c r="F35" s="88"/>
      <c r="G35" s="88"/>
      <c r="H35" s="88"/>
    </row>
    <row r="36" customFormat="false" ht="17.1" hidden="false" customHeight="true" outlineLevel="0" collapsed="false">
      <c r="A36" s="89" t="s">
        <v>64</v>
      </c>
      <c r="B36" s="89"/>
      <c r="C36" s="89"/>
      <c r="D36" s="89"/>
      <c r="E36" s="89"/>
      <c r="F36" s="89"/>
      <c r="G36" s="89"/>
      <c r="H36" s="89"/>
    </row>
    <row r="37" customFormat="false" ht="18.65" hidden="false" customHeight="true" outlineLevel="0" collapsed="false">
      <c r="A37" s="90" t="s">
        <v>65</v>
      </c>
      <c r="B37" s="90"/>
      <c r="C37" s="90"/>
      <c r="D37" s="90"/>
      <c r="E37" s="90"/>
      <c r="F37" s="90"/>
      <c r="G37" s="90"/>
      <c r="H37" s="90"/>
    </row>
    <row r="38" customFormat="false" ht="17.1" hidden="false" customHeight="true" outlineLevel="0" collapsed="false">
      <c r="A38" s="90" t="s">
        <v>66</v>
      </c>
      <c r="B38" s="90"/>
      <c r="C38" s="90"/>
      <c r="D38" s="90"/>
      <c r="E38" s="90"/>
      <c r="F38" s="90"/>
      <c r="G38" s="90"/>
      <c r="H38" s="90"/>
    </row>
    <row r="39" customFormat="false" ht="13.8" hidden="false" customHeight="false" outlineLevel="0" collapsed="false">
      <c r="A39" s="91"/>
      <c r="B39" s="92"/>
      <c r="C39" s="93"/>
      <c r="H39" s="94"/>
    </row>
    <row r="40" customFormat="false" ht="13.8" hidden="false" customHeight="false" outlineLevel="0" collapsed="false">
      <c r="A40" s="91"/>
      <c r="H40" s="94"/>
    </row>
    <row r="41" customFormat="false" ht="13.8" hidden="false" customHeight="false" outlineLevel="0" collapsed="false">
      <c r="A41" s="95"/>
      <c r="B41" s="96"/>
      <c r="C41" s="97"/>
      <c r="D41" s="98"/>
      <c r="E41" s="98"/>
      <c r="F41" s="98"/>
      <c r="G41" s="99"/>
      <c r="H41" s="100"/>
    </row>
  </sheetData>
  <mergeCells count="19">
    <mergeCell ref="A1:H1"/>
    <mergeCell ref="A2:H2"/>
    <mergeCell ref="A3:H3"/>
    <mergeCell ref="A4:H4"/>
    <mergeCell ref="A5:H5"/>
    <mergeCell ref="A6:H6"/>
    <mergeCell ref="A7:H7"/>
    <mergeCell ref="A9:A10"/>
    <mergeCell ref="B9:B10"/>
    <mergeCell ref="C9:C10"/>
    <mergeCell ref="D9:D10"/>
    <mergeCell ref="E9:E10"/>
    <mergeCell ref="F9:F10"/>
    <mergeCell ref="G9:H9"/>
    <mergeCell ref="B30:D30"/>
    <mergeCell ref="A35:H35"/>
    <mergeCell ref="A36:H36"/>
    <mergeCell ref="A37:H37"/>
    <mergeCell ref="A38:H38"/>
  </mergeCells>
  <printOptions headings="false" gridLines="false" gridLinesSet="true" horizontalCentered="false" verticalCentered="false"/>
  <pageMargins left="0.4625" right="0.503472222222222" top="0.438194444444444" bottom="0.46875" header="0.511811023622047" footer="0.23125"/>
  <pageSetup paperSize="9" scale="61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30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N23" activeCellId="0" sqref="N23"/>
    </sheetView>
  </sheetViews>
  <sheetFormatPr defaultColWidth="9.48828125" defaultRowHeight="12.8" zeroHeight="false" outlineLevelRow="0" outlineLevelCol="0"/>
  <cols>
    <col collapsed="false" customWidth="true" hidden="false" outlineLevel="0" max="1" min="1" style="0" width="6.04"/>
    <col collapsed="false" customWidth="true" hidden="false" outlineLevel="0" max="2" min="2" style="0" width="11.64"/>
    <col collapsed="false" customWidth="true" hidden="false" outlineLevel="0" max="3" min="3" style="0" width="38.07"/>
    <col collapsed="false" customWidth="true" hidden="false" outlineLevel="0" max="4" min="4" style="0" width="16.33"/>
    <col collapsed="false" customWidth="true" hidden="false" outlineLevel="0" max="5" min="5" style="0" width="14.54"/>
    <col collapsed="false" customWidth="true" hidden="false" outlineLevel="0" max="6" min="6" style="0" width="9.59"/>
    <col collapsed="false" customWidth="true" hidden="false" outlineLevel="0" max="7" min="7" style="0" width="15.42"/>
    <col collapsed="false" customWidth="true" hidden="false" outlineLevel="0" max="8" min="8" style="0" width="9.59"/>
    <col collapsed="false" customWidth="true" hidden="false" outlineLevel="0" max="9" min="9" style="0" width="16.67"/>
    <col collapsed="false" customWidth="true" hidden="false" outlineLevel="0" max="10" min="10" style="0" width="11.64"/>
    <col collapsed="false" customWidth="true" hidden="false" outlineLevel="0" max="11" min="11" style="0" width="15.91"/>
    <col collapsed="false" customWidth="true" hidden="false" outlineLevel="0" max="12" min="12" style="0" width="11.64"/>
    <col collapsed="false" customWidth="true" hidden="false" outlineLevel="0" max="13" min="13" style="0" width="15.91"/>
    <col collapsed="false" customWidth="true" hidden="false" outlineLevel="0" max="1024" min="1023" style="0" width="11.52"/>
  </cols>
  <sheetData>
    <row r="1" customFormat="false" ht="112.6" hidden="false" customHeight="true" outlineLevel="0" collapsed="false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customFormat="false" ht="16.65" hidden="false" customHeight="true" outlineLevel="0" collapsed="false">
      <c r="A2" s="102" t="str">
        <f aca="false">ORÇAMENTO!A3</f>
        <v>OBJETO: EXTENSÃO DE REDE DE ILUMINAÇÃO PUBLICA</v>
      </c>
      <c r="B2" s="102"/>
      <c r="C2" s="102"/>
      <c r="D2" s="102"/>
      <c r="E2" s="102"/>
      <c r="F2" s="102"/>
      <c r="G2" s="102"/>
      <c r="H2" s="103"/>
      <c r="I2" s="104"/>
      <c r="J2" s="105"/>
      <c r="K2" s="106"/>
    </row>
    <row r="3" customFormat="false" ht="16.65" hidden="false" customHeight="true" outlineLevel="0" collapsed="false">
      <c r="A3" s="107" t="str">
        <f aca="false">ORÇAMENTO!A4</f>
        <v>LOCAL: RUA NORTON WEFFORT THIMOTEO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customFormat="false" ht="16.65" hidden="false" customHeight="true" outlineLevel="0" collapsed="false">
      <c r="A4" s="108" t="str">
        <f aca="false">ORÇAMENTO!A5</f>
        <v>REFERÊNCIA: CDHU -184 (COM DESONERAÇÃO); SINAPI 12-2021 (COM DESONERAÇÃO)</v>
      </c>
      <c r="B4" s="108"/>
      <c r="C4" s="108"/>
      <c r="D4" s="108"/>
      <c r="E4" s="108"/>
      <c r="F4" s="108"/>
      <c r="G4" s="108"/>
      <c r="H4" s="109"/>
      <c r="I4" s="110"/>
      <c r="J4" s="110"/>
      <c r="K4" s="111"/>
    </row>
    <row r="5" customFormat="false" ht="17" hidden="false" customHeight="true" outlineLevel="0" collapsed="false">
      <c r="A5" s="112" t="str">
        <f aca="false">ORÇAMENTO!A6</f>
        <v>ÓRGÃO: SECRETARIA DE ESTADO DE DESENVOLVIMENTO REGIONAL</v>
      </c>
      <c r="B5" s="112"/>
      <c r="C5" s="112"/>
      <c r="D5" s="112"/>
      <c r="E5" s="112"/>
      <c r="F5" s="112"/>
      <c r="G5" s="112"/>
      <c r="H5" s="109"/>
      <c r="I5" s="110"/>
      <c r="J5" s="110"/>
      <c r="K5" s="111"/>
    </row>
    <row r="6" customFormat="false" ht="16.65" hidden="false" customHeight="true" outlineLevel="0" collapsed="false">
      <c r="A6" s="113" t="str">
        <f aca="false">ORÇAMENTO!A7</f>
        <v>DATA: XX/XX/XXXX</v>
      </c>
      <c r="B6" s="113"/>
      <c r="C6" s="113"/>
      <c r="D6" s="113"/>
      <c r="E6" s="113"/>
      <c r="F6" s="114"/>
      <c r="G6" s="115"/>
      <c r="H6" s="116"/>
      <c r="I6" s="117" t="s">
        <v>67</v>
      </c>
      <c r="J6" s="117"/>
      <c r="K6" s="117"/>
    </row>
    <row r="7" customFormat="false" ht="28.35" hidden="false" customHeight="true" outlineLevel="0" collapsed="false">
      <c r="A7" s="118" t="s">
        <v>68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customFormat="false" ht="16.65" hidden="false" customHeight="true" outlineLevel="0" collapsed="false">
      <c r="A8" s="119" t="s">
        <v>7</v>
      </c>
      <c r="B8" s="119" t="s">
        <v>69</v>
      </c>
      <c r="C8" s="119"/>
      <c r="D8" s="120" t="s">
        <v>70</v>
      </c>
      <c r="E8" s="120"/>
      <c r="F8" s="120" t="s">
        <v>71</v>
      </c>
      <c r="G8" s="120"/>
      <c r="H8" s="120" t="s">
        <v>72</v>
      </c>
      <c r="I8" s="120"/>
      <c r="J8" s="120" t="s">
        <v>12</v>
      </c>
      <c r="K8" s="120"/>
    </row>
    <row r="9" customFormat="false" ht="16.65" hidden="false" customHeight="true" outlineLevel="0" collapsed="false">
      <c r="A9" s="119"/>
      <c r="B9" s="119"/>
      <c r="C9" s="119"/>
      <c r="D9" s="121" t="s">
        <v>73</v>
      </c>
      <c r="E9" s="121" t="s">
        <v>74</v>
      </c>
      <c r="F9" s="121" t="s">
        <v>75</v>
      </c>
      <c r="G9" s="121" t="s">
        <v>76</v>
      </c>
      <c r="H9" s="121" t="s">
        <v>75</v>
      </c>
      <c r="I9" s="121" t="s">
        <v>76</v>
      </c>
      <c r="J9" s="121" t="s">
        <v>75</v>
      </c>
      <c r="K9" s="121" t="s">
        <v>76</v>
      </c>
    </row>
    <row r="10" customFormat="false" ht="16.65" hidden="false" customHeight="true" outlineLevel="0" collapsed="false">
      <c r="A10" s="122" t="n">
        <v>1</v>
      </c>
      <c r="B10" s="123" t="str">
        <f aca="false">ORÇAMENTO!B12</f>
        <v>SERVIÇOS PRELIMINARES</v>
      </c>
      <c r="C10" s="123"/>
      <c r="D10" s="124" t="n">
        <f aca="false">ORÇAMENTO!F12*1.2142</f>
        <v>0</v>
      </c>
      <c r="E10" s="125" t="e">
        <f aca="false">D10/D16</f>
        <v>#DIV/0!</v>
      </c>
      <c r="F10" s="126" t="n">
        <v>1</v>
      </c>
      <c r="G10" s="127" t="n">
        <f aca="false">F10*D10</f>
        <v>0</v>
      </c>
      <c r="H10" s="126"/>
      <c r="I10" s="128"/>
      <c r="J10" s="126" t="n">
        <f aca="false">F10+H10</f>
        <v>1</v>
      </c>
      <c r="K10" s="127" t="n">
        <f aca="false">G10+I10</f>
        <v>0</v>
      </c>
      <c r="M10" s="129"/>
    </row>
    <row r="11" customFormat="false" ht="17" hidden="false" customHeight="true" outlineLevel="0" collapsed="false">
      <c r="A11" s="122" t="n">
        <v>2</v>
      </c>
      <c r="B11" s="130" t="str">
        <f aca="false">ORÇAMENTO!B14</f>
        <v>POSTEAMENTO</v>
      </c>
      <c r="C11" s="130"/>
      <c r="D11" s="131" t="n">
        <f aca="false">ORÇAMENTO!F14*1.2142</f>
        <v>0</v>
      </c>
      <c r="E11" s="132" t="e">
        <f aca="false">D11/D16</f>
        <v>#DIV/0!</v>
      </c>
      <c r="F11" s="126" t="n">
        <v>1</v>
      </c>
      <c r="G11" s="127" t="n">
        <f aca="false">F11*D11</f>
        <v>0</v>
      </c>
      <c r="H11" s="126"/>
      <c r="I11" s="128"/>
      <c r="J11" s="126" t="n">
        <f aca="false">F11+H11</f>
        <v>1</v>
      </c>
      <c r="K11" s="127" t="n">
        <f aca="false">G11+I11</f>
        <v>0</v>
      </c>
      <c r="M11" s="129"/>
    </row>
    <row r="12" customFormat="false" ht="17" hidden="false" customHeight="true" outlineLevel="0" collapsed="false">
      <c r="A12" s="122" t="n">
        <v>3</v>
      </c>
      <c r="B12" s="130" t="str">
        <f aca="false">ORÇAMENTO!B21</f>
        <v>LUMINÁRIA DE LED</v>
      </c>
      <c r="C12" s="130"/>
      <c r="D12" s="124" t="n">
        <f aca="false">ORÇAMENTO!F21*1.2142</f>
        <v>0</v>
      </c>
      <c r="E12" s="132" t="e">
        <f aca="false">D12/D16</f>
        <v>#DIV/0!</v>
      </c>
      <c r="F12" s="126"/>
      <c r="G12" s="127"/>
      <c r="H12" s="126" t="n">
        <v>1</v>
      </c>
      <c r="I12" s="128" t="n">
        <f aca="false">H12*D12</f>
        <v>0</v>
      </c>
      <c r="J12" s="126" t="n">
        <f aca="false">F12+H12</f>
        <v>1</v>
      </c>
      <c r="K12" s="127" t="n">
        <f aca="false">G12+I12</f>
        <v>0</v>
      </c>
      <c r="M12" s="129"/>
    </row>
    <row r="13" customFormat="false" ht="17" hidden="false" customHeight="true" outlineLevel="0" collapsed="false">
      <c r="A13" s="122" t="n">
        <v>4</v>
      </c>
      <c r="B13" s="130" t="str">
        <f aca="false">ORÇAMENTO!B23</f>
        <v>CABOS</v>
      </c>
      <c r="C13" s="130"/>
      <c r="D13" s="124" t="n">
        <f aca="false">ORÇAMENTO!F23*1.2142</f>
        <v>0</v>
      </c>
      <c r="E13" s="132" t="e">
        <f aca="false">D13/D16</f>
        <v>#DIV/0!</v>
      </c>
      <c r="F13" s="126"/>
      <c r="G13" s="127"/>
      <c r="H13" s="126" t="n">
        <v>1</v>
      </c>
      <c r="I13" s="128" t="n">
        <f aca="false">H13*D13</f>
        <v>0</v>
      </c>
      <c r="J13" s="126" t="n">
        <f aca="false">F13+H13</f>
        <v>1</v>
      </c>
      <c r="K13" s="127" t="n">
        <f aca="false">G13+I13</f>
        <v>0</v>
      </c>
      <c r="M13" s="129"/>
    </row>
    <row r="14" customFormat="false" ht="17" hidden="false" customHeight="true" outlineLevel="0" collapsed="false">
      <c r="A14" s="122" t="n">
        <v>5</v>
      </c>
      <c r="B14" s="130" t="str">
        <f aca="false">ORÇAMENTO!B26</f>
        <v>CONECTORES</v>
      </c>
      <c r="C14" s="130"/>
      <c r="D14" s="124" t="n">
        <f aca="false">ORÇAMENTO!F26*1.2142</f>
        <v>0</v>
      </c>
      <c r="E14" s="132" t="e">
        <f aca="false">D14/D16</f>
        <v>#DIV/0!</v>
      </c>
      <c r="F14" s="126"/>
      <c r="G14" s="127"/>
      <c r="H14" s="126" t="n">
        <v>1</v>
      </c>
      <c r="I14" s="128" t="n">
        <f aca="false">H14*D14</f>
        <v>0</v>
      </c>
      <c r="J14" s="126" t="n">
        <f aca="false">F14+H14</f>
        <v>1</v>
      </c>
      <c r="K14" s="127" t="n">
        <f aca="false">G14+I14</f>
        <v>0</v>
      </c>
      <c r="M14" s="129"/>
    </row>
    <row r="15" customFormat="false" ht="16.65" hidden="false" customHeight="true" outlineLevel="0" collapsed="false">
      <c r="A15" s="121"/>
      <c r="B15" s="133"/>
      <c r="C15" s="133"/>
      <c r="D15" s="124"/>
      <c r="E15" s="125"/>
      <c r="F15" s="134"/>
      <c r="G15" s="127"/>
      <c r="H15" s="135"/>
      <c r="I15" s="136"/>
      <c r="J15" s="137"/>
      <c r="K15" s="136"/>
    </row>
    <row r="16" customFormat="false" ht="16.65" hidden="false" customHeight="true" outlineLevel="0" collapsed="false">
      <c r="A16" s="138"/>
      <c r="B16" s="139" t="s">
        <v>62</v>
      </c>
      <c r="C16" s="140"/>
      <c r="D16" s="141" t="n">
        <f aca="false">SUM(D10:D15)</f>
        <v>0</v>
      </c>
      <c r="E16" s="142" t="e">
        <f aca="false">SUM(E10:E15)</f>
        <v>#DIV/0!</v>
      </c>
      <c r="F16" s="142" t="e">
        <f aca="false">G16/D16</f>
        <v>#DIV/0!</v>
      </c>
      <c r="G16" s="141" t="n">
        <f aca="false">SUM(G10:G15)</f>
        <v>0</v>
      </c>
      <c r="H16" s="142" t="e">
        <f aca="false">I16/D16</f>
        <v>#DIV/0!</v>
      </c>
      <c r="I16" s="141" t="n">
        <f aca="false">SUM(I10:I15)</f>
        <v>0</v>
      </c>
      <c r="J16" s="142" t="e">
        <f aca="false">K16/D16</f>
        <v>#DIV/0!</v>
      </c>
      <c r="K16" s="141" t="n">
        <f aca="false">SUM(K10:K15)</f>
        <v>0</v>
      </c>
    </row>
    <row r="17" customFormat="false" ht="16.65" hidden="false" customHeight="true" outlineLevel="0" collapsed="false">
      <c r="A17" s="138"/>
      <c r="B17" s="139"/>
      <c r="C17" s="140"/>
      <c r="D17" s="141"/>
      <c r="E17" s="142"/>
      <c r="F17" s="142"/>
      <c r="G17" s="141"/>
      <c r="H17" s="142"/>
      <c r="I17" s="141"/>
      <c r="J17" s="142"/>
      <c r="K17" s="141"/>
    </row>
    <row r="18" customFormat="false" ht="16.65" hidden="false" customHeight="true" outlineLevel="0" collapsed="false">
      <c r="A18" s="143" t="s">
        <v>77</v>
      </c>
      <c r="B18" s="143"/>
      <c r="C18" s="143"/>
      <c r="D18" s="144"/>
      <c r="E18" s="144"/>
      <c r="F18" s="144"/>
      <c r="G18" s="144"/>
      <c r="H18" s="144"/>
      <c r="I18" s="144"/>
      <c r="J18" s="144"/>
      <c r="K18" s="145"/>
    </row>
    <row r="19" customFormat="false" ht="16.65" hidden="false" customHeight="true" outlineLevel="0" collapsed="false">
      <c r="A19" s="146" t="s">
        <v>78</v>
      </c>
      <c r="B19" s="146"/>
      <c r="C19" s="146"/>
      <c r="D19" s="146"/>
      <c r="E19" s="146"/>
      <c r="F19" s="147" t="s">
        <v>71</v>
      </c>
      <c r="G19" s="147"/>
      <c r="H19" s="147" t="s">
        <v>72</v>
      </c>
      <c r="I19" s="147"/>
      <c r="J19" s="147" t="s">
        <v>12</v>
      </c>
      <c r="K19" s="147"/>
    </row>
    <row r="20" customFormat="false" ht="16.65" hidden="false" customHeight="true" outlineLevel="0" collapsed="false">
      <c r="A20" s="148" t="s">
        <v>79</v>
      </c>
      <c r="B20" s="148"/>
      <c r="C20" s="148"/>
      <c r="D20" s="127" t="n">
        <v>50000</v>
      </c>
      <c r="E20" s="127"/>
      <c r="F20" s="149"/>
      <c r="G20" s="149"/>
      <c r="H20" s="149"/>
      <c r="I20" s="149"/>
      <c r="J20" s="149" t="n">
        <f aca="false">H20+F20</f>
        <v>0</v>
      </c>
      <c r="K20" s="149"/>
    </row>
    <row r="21" customFormat="false" ht="16.65" hidden="false" customHeight="true" outlineLevel="0" collapsed="false">
      <c r="A21" s="150" t="s">
        <v>80</v>
      </c>
      <c r="B21" s="150"/>
      <c r="C21" s="150"/>
      <c r="D21" s="127" t="n">
        <f aca="false">D16-D20</f>
        <v>-50000</v>
      </c>
      <c r="E21" s="127"/>
      <c r="F21" s="149"/>
      <c r="G21" s="149"/>
      <c r="H21" s="149"/>
      <c r="I21" s="149"/>
      <c r="J21" s="149" t="n">
        <f aca="false">H21+F21</f>
        <v>0</v>
      </c>
      <c r="K21" s="149"/>
    </row>
    <row r="22" customFormat="false" ht="16.65" hidden="false" customHeight="true" outlineLevel="0" collapsed="false">
      <c r="A22" s="150" t="s">
        <v>81</v>
      </c>
      <c r="B22" s="150"/>
      <c r="C22" s="150"/>
      <c r="D22" s="121"/>
      <c r="E22" s="121"/>
      <c r="F22" s="133"/>
      <c r="G22" s="133"/>
      <c r="H22" s="133"/>
      <c r="I22" s="133"/>
      <c r="J22" s="133"/>
      <c r="K22" s="133"/>
    </row>
    <row r="23" customFormat="false" ht="16.65" hidden="false" customHeight="true" outlineLevel="0" collapsed="false">
      <c r="A23" s="148" t="s">
        <v>82</v>
      </c>
      <c r="B23" s="148"/>
      <c r="C23" s="148"/>
      <c r="D23" s="127" t="n">
        <f aca="false">SUM(D20:D22)</f>
        <v>0</v>
      </c>
      <c r="E23" s="127"/>
      <c r="F23" s="141" t="n">
        <f aca="false">SUM(F20:F22)</f>
        <v>0</v>
      </c>
      <c r="G23" s="141"/>
      <c r="H23" s="141" t="n">
        <f aca="false">SUM(H20:H22)</f>
        <v>0</v>
      </c>
      <c r="I23" s="141"/>
      <c r="J23" s="151" t="n">
        <f aca="false">H23+F23</f>
        <v>0</v>
      </c>
      <c r="K23" s="151"/>
    </row>
    <row r="24" customFormat="false" ht="16.65" hidden="false" customHeight="true" outlineLevel="0" collapsed="false">
      <c r="A24" s="152"/>
      <c r="B24" s="153"/>
      <c r="C24" s="153"/>
      <c r="D24" s="153"/>
      <c r="E24" s="153"/>
      <c r="F24" s="153"/>
      <c r="G24" s="153"/>
      <c r="H24" s="153"/>
      <c r="I24" s="153"/>
      <c r="J24" s="153"/>
      <c r="K24" s="154"/>
    </row>
    <row r="25" customFormat="false" ht="16.65" hidden="false" customHeight="true" outlineLevel="0" collapsed="false">
      <c r="A25" s="155"/>
      <c r="B25" s="156"/>
      <c r="C25" s="156"/>
      <c r="D25" s="156"/>
      <c r="E25" s="156"/>
      <c r="F25" s="156"/>
      <c r="G25" s="156"/>
      <c r="H25" s="156"/>
      <c r="I25" s="156"/>
      <c r="J25" s="157"/>
      <c r="K25" s="158"/>
    </row>
    <row r="26" customFormat="false" ht="16.65" hidden="false" customHeight="true" outlineLevel="0" collapsed="false">
      <c r="A26" s="155"/>
      <c r="B26" s="156"/>
      <c r="C26" s="156"/>
      <c r="D26" s="156"/>
      <c r="E26" s="156"/>
      <c r="F26" s="156"/>
      <c r="G26" s="156"/>
      <c r="H26" s="156"/>
      <c r="I26" s="156"/>
      <c r="J26" s="157"/>
      <c r="K26" s="158"/>
    </row>
    <row r="27" customFormat="false" ht="16.65" hidden="false" customHeight="true" outlineLevel="0" collapsed="false">
      <c r="A27" s="159" t="s">
        <v>83</v>
      </c>
      <c r="B27" s="159"/>
      <c r="C27" s="159"/>
      <c r="D27" s="159"/>
      <c r="E27" s="159"/>
      <c r="F27" s="156"/>
      <c r="G27" s="156"/>
      <c r="H27" s="114"/>
      <c r="I27" s="114"/>
      <c r="J27" s="114"/>
      <c r="K27" s="160"/>
    </row>
    <row r="28" customFormat="false" ht="16.65" hidden="false" customHeight="true" outlineLevel="0" collapsed="false">
      <c r="A28" s="161" t="s">
        <v>65</v>
      </c>
      <c r="B28" s="161"/>
      <c r="C28" s="161"/>
      <c r="D28" s="162"/>
      <c r="E28" s="163"/>
      <c r="F28" s="164"/>
      <c r="G28" s="164"/>
      <c r="H28" s="165" t="s">
        <v>84</v>
      </c>
      <c r="I28" s="166"/>
      <c r="J28" s="166"/>
      <c r="K28" s="167"/>
    </row>
    <row r="29" customFormat="false" ht="16.65" hidden="false" customHeight="true" outlineLevel="0" collapsed="false">
      <c r="A29" s="168" t="s">
        <v>66</v>
      </c>
      <c r="B29" s="168"/>
      <c r="C29" s="168"/>
      <c r="D29" s="163"/>
      <c r="E29" s="163"/>
      <c r="F29" s="164"/>
      <c r="G29" s="169"/>
      <c r="H29" s="170" t="s">
        <v>85</v>
      </c>
      <c r="I29" s="171"/>
      <c r="J29" s="171"/>
      <c r="K29" s="172"/>
    </row>
    <row r="30" customFormat="false" ht="16.65" hidden="false" customHeight="true" outlineLevel="0" collapsed="false">
      <c r="A30" s="173"/>
      <c r="B30" s="173"/>
      <c r="C30" s="173"/>
      <c r="D30" s="174"/>
      <c r="E30" s="174"/>
      <c r="F30" s="174"/>
      <c r="G30" s="174"/>
      <c r="H30" s="175"/>
      <c r="I30" s="176"/>
      <c r="J30" s="176"/>
      <c r="K30" s="177"/>
    </row>
  </sheetData>
  <mergeCells count="49">
    <mergeCell ref="A1:K1"/>
    <mergeCell ref="A2:G2"/>
    <mergeCell ref="A3:K3"/>
    <mergeCell ref="A4:G4"/>
    <mergeCell ref="A5:G5"/>
    <mergeCell ref="A6:E6"/>
    <mergeCell ref="I6:K6"/>
    <mergeCell ref="A7:K7"/>
    <mergeCell ref="A8:A9"/>
    <mergeCell ref="B8:C9"/>
    <mergeCell ref="D8:E8"/>
    <mergeCell ref="F8:G8"/>
    <mergeCell ref="H8:I8"/>
    <mergeCell ref="J8:K8"/>
    <mergeCell ref="B10:C10"/>
    <mergeCell ref="B11:C11"/>
    <mergeCell ref="B12:C12"/>
    <mergeCell ref="B13:C13"/>
    <mergeCell ref="B14:C14"/>
    <mergeCell ref="B15:C15"/>
    <mergeCell ref="A18:C18"/>
    <mergeCell ref="A19:E19"/>
    <mergeCell ref="F19:G19"/>
    <mergeCell ref="H19:I19"/>
    <mergeCell ref="J19:K19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7:E27"/>
    <mergeCell ref="A28:C28"/>
    <mergeCell ref="A29:C29"/>
    <mergeCell ref="A30:C30"/>
  </mergeCells>
  <printOptions headings="false" gridLines="false" gridLinesSet="true" horizontalCentered="false" verticalCentered="false"/>
  <pageMargins left="0.4625" right="0.503472222222222" top="0.438194444444444" bottom="0.46875" header="0.511811023622047" footer="0.23125"/>
  <pageSetup paperSize="9" scale="8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350</TotalTime>
  <Application>LibreOffice/7.3.2.2$Windows_X86_64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2021-12-21T11:15:10Z</dcterms:created>
  <dc:creator/>
  <dc:description/>
  <dc:language>pt-BR</dc:language>
  <cp:lastModifiedBy/>
  <cp:lastPrinted>2022-12-05T10:16:14Z</cp:lastPrinted>
  <dcterms:modified xsi:type="dcterms:W3CDTF">2022-12-05T13:58:51Z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