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040" tabRatio="786"/>
  </bookViews>
  <sheets>
    <sheet name="ORÇAMENTO" sheetId="1" r:id="rId1"/>
    <sheet name="MEMÓRIA DE CÁLCULO" sheetId="3" r:id="rId2"/>
    <sheet name="Cronograma Fis-Fin. 4 meses" sheetId="7" r:id="rId3"/>
    <sheet name="CRONOG DE DESEMB 1 Etapa" sheetId="6" r:id="rId4"/>
  </sheets>
  <definedNames>
    <definedName name="_xlnm.Print_Area" localSheetId="3">'CRONOG DE DESEMB 1 Etapa'!$A$1:$J$46</definedName>
    <definedName name="_xlnm.Print_Area" localSheetId="2">'Cronograma Fis-Fin. 4 meses'!$A$1:$G$34</definedName>
    <definedName name="_xlnm.Print_Area" localSheetId="1">'MEMÓRIA DE CÁLCULO'!$A$1:$H$42</definedName>
    <definedName name="_xlnm.Print_Area" localSheetId="0">ORÇAMENTO!$A$1:$H$47</definedName>
    <definedName name="_xlnm.Print_Titles" localSheetId="2">'Cronograma Fis-Fin. 4 meses'!$1:$18</definedName>
    <definedName name="_xlnm.Print_Titles" localSheetId="1">'MEMÓRIA DE CÁLCULO'!$1:$15</definedName>
    <definedName name="_xlnm.Print_Titles" localSheetId="0">ORÇAMENTO!$1:$15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" i="7"/>
  <c r="F25"/>
  <c r="E25"/>
  <c r="C23"/>
  <c r="E28"/>
  <c r="D28"/>
  <c r="C28"/>
  <c r="G26"/>
  <c r="D25" s="1"/>
  <c r="G24"/>
  <c r="E23" s="1"/>
  <c r="G22"/>
  <c r="E21"/>
  <c r="D21"/>
  <c r="C20"/>
  <c r="G20" s="1"/>
  <c r="D23" l="1"/>
  <c r="G28"/>
  <c r="C19"/>
  <c r="E19"/>
  <c r="D19"/>
  <c r="F19"/>
  <c r="F23"/>
  <c r="F32" i="3"/>
  <c r="F24"/>
  <c r="F23"/>
  <c r="F22"/>
  <c r="F20"/>
  <c r="F21" s="1"/>
  <c r="F19"/>
  <c r="F18"/>
  <c r="F17"/>
  <c r="F24" i="1"/>
  <c r="F23"/>
  <c r="F32"/>
  <c r="G19" i="7" l="1"/>
  <c r="G21"/>
  <c r="G25"/>
  <c r="F27"/>
  <c r="E27"/>
  <c r="C27"/>
  <c r="D27"/>
  <c r="G23"/>
  <c r="F36" i="3"/>
  <c r="F35"/>
  <c r="F31"/>
  <c r="F28"/>
  <c r="F31" i="1"/>
  <c r="F28"/>
  <c r="F22"/>
  <c r="F20"/>
  <c r="F19"/>
  <c r="F18"/>
  <c r="G27" i="7" l="1"/>
  <c r="F17" i="1" l="1"/>
  <c r="E29" i="6" l="1"/>
  <c r="J28"/>
  <c r="J25"/>
  <c r="F24" s="1"/>
  <c r="J24" s="1"/>
  <c r="J23"/>
  <c r="F22" s="1"/>
  <c r="J22" s="1"/>
  <c r="J21"/>
  <c r="F20" s="1"/>
  <c r="J20" s="1"/>
  <c r="J19"/>
  <c r="F18" s="1"/>
  <c r="J18" s="1"/>
  <c r="G13"/>
  <c r="H9" s="1"/>
  <c r="E27" l="1"/>
  <c r="J27" s="1"/>
  <c r="J29"/>
  <c r="E30" s="1"/>
  <c r="J30" s="1"/>
  <c r="F21" i="1" l="1"/>
  <c r="F35"/>
  <c r="F36" s="1"/>
</calcChain>
</file>

<file path=xl/sharedStrings.xml><?xml version="1.0" encoding="utf-8"?>
<sst xmlns="http://schemas.openxmlformats.org/spreadsheetml/2006/main" count="276" uniqueCount="150">
  <si>
    <t>Ítem</t>
  </si>
  <si>
    <t>Base Serviços</t>
  </si>
  <si>
    <t>Códigos Serviços</t>
  </si>
  <si>
    <t>Descrição dos Serviços</t>
  </si>
  <si>
    <t>Unidade</t>
  </si>
  <si>
    <t>Quant.</t>
  </si>
  <si>
    <t>Preço Unitário R$</t>
  </si>
  <si>
    <t>Valor total R$</t>
  </si>
  <si>
    <t>Planilha Orçamentária</t>
  </si>
  <si>
    <t>1.1</t>
  </si>
  <si>
    <t>Serviços Preliminares</t>
  </si>
  <si>
    <t>2.1</t>
  </si>
  <si>
    <t>3.1</t>
  </si>
  <si>
    <t>4.1</t>
  </si>
  <si>
    <t>4.2</t>
  </si>
  <si>
    <t>Total</t>
  </si>
  <si>
    <t>BDI (%)</t>
  </si>
  <si>
    <t>Total Geral dos Serviços</t>
  </si>
  <si>
    <t>m²</t>
  </si>
  <si>
    <t>m³</t>
  </si>
  <si>
    <t>m</t>
  </si>
  <si>
    <t>Resp. Téc.: Arq. Dênis Mendes de Moraes</t>
  </si>
  <si>
    <t>CAU Nº.: A96375-5</t>
  </si>
  <si>
    <t>11.16.020</t>
  </si>
  <si>
    <t>Subtotal item 4</t>
  </si>
  <si>
    <t>Estado de São Paulo</t>
  </si>
  <si>
    <t>Prefeitura Municipal da Estância Turística de Paraguaçu Paulista</t>
  </si>
  <si>
    <t>2.2</t>
  </si>
  <si>
    <t>3.2</t>
  </si>
  <si>
    <t>11.01.100</t>
  </si>
  <si>
    <t>Lançamento, espalhamento e adensamento de concreto ou massa em lastro e/ou enchimento</t>
  </si>
  <si>
    <t>1.2</t>
  </si>
  <si>
    <t>02.05.060</t>
  </si>
  <si>
    <t>Montagem e desmontagem de andaime torre metálica com altura até 10 m</t>
  </si>
  <si>
    <t>02.05.202</t>
  </si>
  <si>
    <t>Andaime torre metálico (1,5 x 1,5 m) com piso metálico</t>
  </si>
  <si>
    <t>1.3</t>
  </si>
  <si>
    <t>1.4</t>
  </si>
  <si>
    <t>CDHU/185</t>
  </si>
  <si>
    <t>Reaterro manual apiloado sem controle de compactação</t>
  </si>
  <si>
    <t>06.11.040</t>
  </si>
  <si>
    <t>unid</t>
  </si>
  <si>
    <t>41.11.702</t>
  </si>
  <si>
    <t>Luminária LED solar integrada para poste, fluxo luminoso de 8000 lm, eficiência mínima de 130,5 lm/W - potência de 80 W</t>
  </si>
  <si>
    <t>06.01.020</t>
  </si>
  <si>
    <t>Escavação manual em solo de 1ª e 2ª categoria em campo aberto</t>
  </si>
  <si>
    <t>Concreto usinado, fck = 20 MPa</t>
  </si>
  <si>
    <t>33.07.102</t>
  </si>
  <si>
    <t>Esmalte a base de água em estrutura metálica</t>
  </si>
  <si>
    <t>39.03.178</t>
  </si>
  <si>
    <t>Cabo de cobre de 6 mm², isolamento 0,6/1 kV - isolação em PVC 70°C</t>
  </si>
  <si>
    <t>41.11.721</t>
  </si>
  <si>
    <t>Luminária LED retangular para poste de 6250 até 
6674 lm, eficiência mínima 113 lm/W (postes novos e antigos)</t>
  </si>
  <si>
    <t>1.5</t>
  </si>
  <si>
    <t>1.6</t>
  </si>
  <si>
    <t>1.7</t>
  </si>
  <si>
    <t>Local: Parque Aquático Benedicto Benício - Estrada Municipal PGP 010 - Kiujiro Marubayashi S/N - Paraguaçu Paulista - SP</t>
  </si>
  <si>
    <t>Memória de Cálculo</t>
  </si>
  <si>
    <t>41.10.340</t>
  </si>
  <si>
    <t>Poste telecônico reto em aço SAE 1010/1020 galvanizado a fogo, altura de 8,00 m</t>
  </si>
  <si>
    <t>mxmes</t>
  </si>
  <si>
    <t>Locação de rede de canalização</t>
  </si>
  <si>
    <t>02.10.040</t>
  </si>
  <si>
    <t>Subtotal Item 1</t>
  </si>
  <si>
    <t>Subtotal Item 2</t>
  </si>
  <si>
    <t>Iluminação Led Solar</t>
  </si>
  <si>
    <t xml:space="preserve">Iluminação Led Comum </t>
  </si>
  <si>
    <t>Subtotal Item 3</t>
  </si>
  <si>
    <t>Pintura postes de Aço existentes</t>
  </si>
  <si>
    <t>Remoção de pintura em superfícies de madeira e/ou metálicas com lixamento</t>
  </si>
  <si>
    <t>03.10.100</t>
  </si>
  <si>
    <t>((2*3,141516*0,05)*8)*53= 133,20 m² - pintura dos postes existentes de aço</t>
  </si>
  <si>
    <t>((2*3,141516*0,05)*8)*53= 133,20 m² - lixamento dos postes existentes de aço</t>
  </si>
  <si>
    <t>CRONOGRAMA FÍSICO-FINANCEIRO</t>
  </si>
  <si>
    <r>
      <rPr>
        <b/>
        <sz val="8"/>
        <rFont val="Arial"/>
        <family val="2"/>
      </rPr>
      <t>MÊS</t>
    </r>
  </si>
  <si>
    <r>
      <rPr>
        <b/>
        <sz val="8"/>
        <rFont val="Arial"/>
        <family val="2"/>
      </rPr>
      <t>MÊS 1</t>
    </r>
  </si>
  <si>
    <r>
      <rPr>
        <b/>
        <sz val="8"/>
        <rFont val="Arial"/>
        <family val="2"/>
      </rPr>
      <t>MÊS 2</t>
    </r>
  </si>
  <si>
    <r>
      <rPr>
        <b/>
        <sz val="8"/>
        <rFont val="Arial"/>
        <family val="2"/>
      </rPr>
      <t>MÊS 3</t>
    </r>
  </si>
  <si>
    <r>
      <rPr>
        <b/>
        <sz val="8"/>
        <rFont val="Arial"/>
        <family val="2"/>
      </rPr>
      <t>TOTAL</t>
    </r>
  </si>
  <si>
    <r>
      <rPr>
        <b/>
        <sz val="8"/>
        <rFont val="Arial"/>
        <family val="2"/>
      </rPr>
      <t>SERVIÇOS</t>
    </r>
  </si>
  <si>
    <r>
      <rPr>
        <sz val="8"/>
        <rFont val="Arial"/>
        <family val="2"/>
      </rPr>
      <t>1.0</t>
    </r>
  </si>
  <si>
    <t>2.0</t>
  </si>
  <si>
    <t>3.0</t>
  </si>
  <si>
    <t>4.0</t>
  </si>
  <si>
    <r>
      <rPr>
        <b/>
        <sz val="8"/>
        <rFont val="Arial"/>
        <family val="2"/>
      </rPr>
      <t>TOTAL (%)</t>
    </r>
  </si>
  <si>
    <t>TOTAL COM BDI (R$)</t>
  </si>
  <si>
    <t>Iluminação Led Comum</t>
  </si>
  <si>
    <t>Pintura Postes de Aço Existentes</t>
  </si>
  <si>
    <r>
      <rPr>
        <b/>
        <sz val="8"/>
        <rFont val="Arial"/>
        <family val="2"/>
      </rPr>
      <t>MÊS 4</t>
    </r>
    <r>
      <rPr>
        <sz val="11"/>
        <color theme="1"/>
        <rFont val="Calibri"/>
        <family val="2"/>
        <scheme val="minor"/>
      </rPr>
      <t/>
    </r>
  </si>
  <si>
    <r>
      <t xml:space="preserve">DATA: </t>
    </r>
    <r>
      <rPr>
        <sz val="10"/>
        <rFont val="Arial"/>
        <family val="2"/>
      </rPr>
      <t>Junho/2022</t>
    </r>
  </si>
  <si>
    <r>
      <t xml:space="preserve">Local: </t>
    </r>
    <r>
      <rPr>
        <sz val="10"/>
        <rFont val="Arial"/>
        <family val="2"/>
      </rPr>
      <t>Parque Aquático Benedicto Benício - Estrada Municipal PGP 010 - Kiujiro Marubayashi S/N - Paraguaçu Paulista - SP</t>
    </r>
  </si>
  <si>
    <t xml:space="preserve">CRONOGRAMA FÍSICO - DESEMBOLSO E APLICAÇÃO DOS RECURSOS </t>
  </si>
  <si>
    <t>MUNICÍPIO:</t>
  </si>
  <si>
    <t>ESTÂNCIA TURÍSTICA DE PARAGUAÇU PAULISTA</t>
  </si>
  <si>
    <t>BOLETIM Nº.</t>
  </si>
  <si>
    <t xml:space="preserve">DATA BASE: </t>
  </si>
  <si>
    <t>OBJETO:</t>
  </si>
  <si>
    <t>PROCESSO:</t>
  </si>
  <si>
    <t>PRAZO PROPOSTO</t>
  </si>
  <si>
    <r>
      <t xml:space="preserve">INÍCIO: </t>
    </r>
    <r>
      <rPr>
        <sz val="10"/>
        <rFont val="Calibri"/>
        <family val="2"/>
        <scheme val="minor"/>
      </rPr>
      <t xml:space="preserve"> </t>
    </r>
  </si>
  <si>
    <t xml:space="preserve">180 dias da data da assinatura do convênio </t>
  </si>
  <si>
    <t>CONVÊNIO:</t>
  </si>
  <si>
    <r>
      <t>FINAL:</t>
    </r>
    <r>
      <rPr>
        <b/>
        <u/>
        <sz val="10"/>
        <color rgb="FFFF0000"/>
        <rFont val="Calibri"/>
        <family val="2"/>
        <scheme val="minor"/>
      </rPr>
      <t/>
    </r>
  </si>
  <si>
    <t>ITEM</t>
  </si>
  <si>
    <t>SERVIÇOS</t>
  </si>
  <si>
    <t>UNIDADE</t>
  </si>
  <si>
    <t>1ª   ETAPA</t>
  </si>
  <si>
    <t>TOTAL</t>
  </si>
  <si>
    <t>PERÍODO</t>
  </si>
  <si>
    <t>dias</t>
  </si>
  <si>
    <t>Licitação:</t>
  </si>
  <si>
    <t>Execução:</t>
  </si>
  <si>
    <t>Vistoria:</t>
  </si>
  <si>
    <t>Encerramento:</t>
  </si>
  <si>
    <t>SERVIÇOS PRELIMINARES</t>
  </si>
  <si>
    <t>%</t>
  </si>
  <si>
    <t>R$</t>
  </si>
  <si>
    <t xml:space="preserve">RECURSOS ESTADUAIS </t>
  </si>
  <si>
    <t xml:space="preserve">RECURSOS PRÓPRIOS </t>
  </si>
  <si>
    <t xml:space="preserve">T O T A L  </t>
  </si>
  <si>
    <t>PORCENTAGEM DE SERVIÇOS</t>
  </si>
  <si>
    <t>Resp. Técnico: Arq. Dênis Mendes de Moraes</t>
  </si>
  <si>
    <t>ILUMINAÇÃO LED SOLAR</t>
  </si>
  <si>
    <t>ILUMINAÇÃO LED COMUM</t>
  </si>
  <si>
    <t>PINTURA POSTES DE AÇO EXISTENTES</t>
  </si>
  <si>
    <t>02.08.040</t>
  </si>
  <si>
    <t>Placa em lona com impressão digital e requadro em metalon</t>
  </si>
  <si>
    <t>1.8</t>
  </si>
  <si>
    <t>4*1,5= 6,00 m² - para identificação da obra</t>
  </si>
  <si>
    <t>Paraguaçu Paulista, 20 de junho de 2022.</t>
  </si>
  <si>
    <t>RRT's: 12086340 - 12086663</t>
  </si>
  <si>
    <t>Data: Junho/2022</t>
  </si>
  <si>
    <t>Base: CDHU/185 - Março/2022 - Desonerada</t>
  </si>
  <si>
    <t>MARÇO DE 2022</t>
  </si>
  <si>
    <t>8*30= 240,00 m - para locação dos postes novos ao longo da praia</t>
  </si>
  <si>
    <t>0,5*0,5*1,1*1,3*9= 3,22 m³ - para postes novos</t>
  </si>
  <si>
    <t>0,5*0,5*0,2*2*9*1,3= 1,17 m³ - para postes novos</t>
  </si>
  <si>
    <t>0,5*0,5*0,7*9*1,3= 2,05 m³  - para postes novos</t>
  </si>
  <si>
    <t xml:space="preserve">9 Postes novos para prainha </t>
  </si>
  <si>
    <t>9 Luminárias para postes novos +  9 Luminárias para postes existentes</t>
  </si>
  <si>
    <t>((53-9)+23)*2= 134,00 luminárias para os postes existentes de aço e de concreto</t>
  </si>
  <si>
    <t>Objeto: Melhorias no Sistema de Iluminação no Parque Aquático - DADETUR 2022</t>
  </si>
  <si>
    <r>
      <t xml:space="preserve">Objeto: </t>
    </r>
    <r>
      <rPr>
        <sz val="10"/>
        <rFont val="Arial"/>
        <family val="2"/>
      </rPr>
      <t>Melhorias no Sistema de Iluminação no Parque Aquático - DADETUR 2022</t>
    </r>
  </si>
  <si>
    <t>MELHORIAS NO SISTEMA DE ILUMINAÇÃO NO PARQUE AQUÁTICO - DADETUR 2022</t>
  </si>
  <si>
    <t xml:space="preserve">Convênio: </t>
  </si>
  <si>
    <t>10*1=10 m - 1 torre de andaime</t>
  </si>
  <si>
    <t>10*4= 40,00 mxmes - ANDAIMES</t>
  </si>
  <si>
    <t>(40+42+17+41+74+84+80+24+16)*3+(11*8*3)= 1518,00 m - cabeamento para luminárias de Led.</t>
  </si>
  <si>
    <t>ST-PRC-2022-00136-DM</t>
  </si>
  <si>
    <t>CDHU 185 COM DESONERAÇÃO</t>
  </si>
</sst>
</file>

<file path=xl/styles.xml><?xml version="1.0" encoding="utf-8"?>
<styleSheet xmlns="http://schemas.openxmlformats.org/spreadsheetml/2006/main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&quot;R$ &quot;* #,##0.00_-;&quot;-R$ &quot;* #,##0.00_-;_-&quot;R$ &quot;* \-??_-;_-@_-"/>
    <numFmt numFmtId="166" formatCode="_-[$R$-416]\ * #,##0.00_-;\-[$R$-416]\ * #,##0.00_-;_-[$R$-416]\ 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3.5"/>
      <color theme="1"/>
      <name val="Arial"/>
      <family val="2"/>
    </font>
    <font>
      <sz val="10"/>
      <name val="Arial"/>
      <family val="2"/>
      <charset val="1"/>
    </font>
    <font>
      <sz val="10"/>
      <name val="MS Sans Serif"/>
      <family val="2"/>
    </font>
    <font>
      <sz val="10"/>
      <name val="MS Sans Serif"/>
    </font>
    <font>
      <b/>
      <sz val="11"/>
      <color rgb="FF000000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6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sz val="11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6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  <xf numFmtId="9" fontId="10" fillId="0" borderId="0" applyBorder="0" applyProtection="0"/>
    <xf numFmtId="9" fontId="10" fillId="0" borderId="0" applyBorder="0" applyProtection="0"/>
    <xf numFmtId="0" fontId="11" fillId="0" borderId="0"/>
    <xf numFmtId="164" fontId="10" fillId="0" borderId="0" applyBorder="0" applyProtection="0"/>
    <xf numFmtId="0" fontId="11" fillId="0" borderId="0"/>
    <xf numFmtId="44" fontId="11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314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2" fillId="0" borderId="6" xfId="0" applyFont="1" applyBorder="1" applyAlignment="1"/>
    <xf numFmtId="0" fontId="1" fillId="0" borderId="1" xfId="0" applyFont="1" applyBorder="1" applyAlignment="1">
      <alignment horizontal="center"/>
    </xf>
    <xf numFmtId="0" fontId="3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/>
    <xf numFmtId="0" fontId="1" fillId="2" borderId="1" xfId="0" applyFont="1" applyFill="1" applyBorder="1" applyAlignment="1">
      <alignment horizontal="center"/>
    </xf>
    <xf numFmtId="44" fontId="1" fillId="2" borderId="1" xfId="1" applyFont="1" applyFill="1" applyBorder="1"/>
    <xf numFmtId="44" fontId="3" fillId="0" borderId="1" xfId="1" applyFont="1" applyBorder="1"/>
    <xf numFmtId="44" fontId="3" fillId="0" borderId="1" xfId="1" applyFont="1" applyBorder="1" applyAlignment="1">
      <alignment horizontal="center"/>
    </xf>
    <xf numFmtId="44" fontId="0" fillId="0" borderId="0" xfId="0" applyNumberFormat="1"/>
    <xf numFmtId="8" fontId="1" fillId="0" borderId="0" xfId="0" applyNumberFormat="1" applyFont="1"/>
    <xf numFmtId="44" fontId="3" fillId="2" borderId="10" xfId="1" applyFont="1" applyFill="1" applyBorder="1"/>
    <xf numFmtId="0" fontId="3" fillId="0" borderId="1" xfId="0" applyFont="1" applyBorder="1" applyAlignment="1">
      <alignment horizontal="right" wrapText="1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44" fontId="0" fillId="0" borderId="0" xfId="1" applyFont="1"/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44" fontId="1" fillId="0" borderId="1" xfId="1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/>
    </xf>
    <xf numFmtId="9" fontId="8" fillId="0" borderId="1" xfId="2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44" fontId="3" fillId="0" borderId="1" xfId="1" applyFont="1" applyFill="1" applyBorder="1"/>
    <xf numFmtId="0" fontId="0" fillId="0" borderId="0" xfId="0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horizontal="center" vertical="center"/>
    </xf>
    <xf numFmtId="44" fontId="1" fillId="0" borderId="0" xfId="0" applyNumberFormat="1" applyFont="1" applyFill="1" applyBorder="1" applyAlignment="1">
      <alignment horizontal="left" vertical="center"/>
    </xf>
    <xf numFmtId="44" fontId="0" fillId="0" borderId="0" xfId="0" applyNumberFormat="1" applyBorder="1"/>
    <xf numFmtId="44" fontId="0" fillId="4" borderId="0" xfId="0" applyNumberFormat="1" applyFill="1" applyBorder="1"/>
    <xf numFmtId="0" fontId="7" fillId="0" borderId="0" xfId="0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center"/>
    </xf>
    <xf numFmtId="44" fontId="0" fillId="0" borderId="0" xfId="1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4" fontId="1" fillId="0" borderId="0" xfId="1" applyFont="1" applyFill="1" applyBorder="1"/>
    <xf numFmtId="2" fontId="0" fillId="0" borderId="0" xfId="0" applyNumberFormat="1" applyBorder="1"/>
    <xf numFmtId="44" fontId="3" fillId="0" borderId="1" xfId="1" applyFont="1" applyFill="1" applyBorder="1" applyAlignment="1">
      <alignment horizontal="right"/>
    </xf>
    <xf numFmtId="0" fontId="7" fillId="0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horizontal="left" vertical="center"/>
    </xf>
    <xf numFmtId="165" fontId="13" fillId="0" borderId="1" xfId="0" applyNumberFormat="1" applyFont="1" applyBorder="1" applyAlignment="1"/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2" fontId="0" fillId="0" borderId="0" xfId="0" applyNumberFormat="1"/>
    <xf numFmtId="0" fontId="0" fillId="0" borderId="1" xfId="0" applyBorder="1"/>
    <xf numFmtId="0" fontId="8" fillId="0" borderId="1" xfId="0" applyFont="1" applyFill="1" applyBorder="1" applyAlignment="1">
      <alignment horizontal="right" vertical="top" wrapText="1"/>
    </xf>
    <xf numFmtId="44" fontId="3" fillId="0" borderId="1" xfId="0" applyNumberFormat="1" applyFont="1" applyBorder="1"/>
    <xf numFmtId="0" fontId="14" fillId="0" borderId="0" xfId="13" applyFill="1" applyBorder="1" applyAlignment="1">
      <alignment horizontal="left" vertical="top"/>
    </xf>
    <xf numFmtId="0" fontId="14" fillId="2" borderId="20" xfId="13" applyFill="1" applyBorder="1" applyAlignment="1">
      <alignment horizontal="left" vertical="top" wrapText="1"/>
    </xf>
    <xf numFmtId="0" fontId="17" fillId="2" borderId="21" xfId="13" applyFont="1" applyFill="1" applyBorder="1" applyAlignment="1">
      <alignment horizontal="right" vertical="top" wrapText="1"/>
    </xf>
    <xf numFmtId="0" fontId="17" fillId="2" borderId="22" xfId="13" applyFont="1" applyFill="1" applyBorder="1" applyAlignment="1">
      <alignment horizontal="center" vertical="top" wrapText="1"/>
    </xf>
    <xf numFmtId="1" fontId="19" fillId="2" borderId="25" xfId="13" applyNumberFormat="1" applyFont="1" applyFill="1" applyBorder="1" applyAlignment="1">
      <alignment horizontal="right" vertical="top" wrapText="1"/>
    </xf>
    <xf numFmtId="10" fontId="20" fillId="5" borderId="22" xfId="13" applyNumberFormat="1" applyFont="1" applyFill="1" applyBorder="1" applyAlignment="1">
      <alignment horizontal="center" vertical="top" wrapText="1"/>
    </xf>
    <xf numFmtId="10" fontId="21" fillId="3" borderId="23" xfId="13" applyNumberFormat="1" applyFont="1" applyFill="1" applyBorder="1" applyAlignment="1">
      <alignment horizontal="right" vertical="top" wrapText="1"/>
    </xf>
    <xf numFmtId="44" fontId="22" fillId="3" borderId="26" xfId="14" applyFont="1" applyFill="1" applyBorder="1" applyAlignment="1">
      <alignment horizontal="right" vertical="top" wrapText="1"/>
    </xf>
    <xf numFmtId="44" fontId="14" fillId="0" borderId="0" xfId="13" applyNumberFormat="1" applyFill="1" applyBorder="1" applyAlignment="1">
      <alignment horizontal="left" vertical="top"/>
    </xf>
    <xf numFmtId="44" fontId="20" fillId="0" borderId="25" xfId="13" applyNumberFormat="1" applyFont="1" applyFill="1" applyBorder="1" applyAlignment="1">
      <alignment horizontal="left" vertical="top" wrapText="1"/>
    </xf>
    <xf numFmtId="44" fontId="20" fillId="0" borderId="25" xfId="14" applyFont="1" applyFill="1" applyBorder="1" applyAlignment="1">
      <alignment horizontal="left" vertical="top" wrapText="1"/>
    </xf>
    <xf numFmtId="10" fontId="20" fillId="3" borderId="31" xfId="13" applyNumberFormat="1" applyFont="1" applyFill="1" applyBorder="1" applyAlignment="1">
      <alignment horizontal="center" vertical="top" wrapText="1"/>
    </xf>
    <xf numFmtId="44" fontId="20" fillId="3" borderId="31" xfId="14" applyFont="1" applyFill="1" applyBorder="1" applyAlignment="1">
      <alignment horizontal="center" vertical="top" wrapText="1"/>
    </xf>
    <xf numFmtId="44" fontId="21" fillId="3" borderId="32" xfId="14" applyFont="1" applyFill="1" applyBorder="1" applyAlignment="1">
      <alignment horizontal="center" vertical="top" wrapText="1"/>
    </xf>
    <xf numFmtId="0" fontId="23" fillId="0" borderId="20" xfId="13" applyFont="1" applyFill="1" applyBorder="1" applyAlignment="1">
      <alignment wrapText="1"/>
    </xf>
    <xf numFmtId="0" fontId="23" fillId="0" borderId="33" xfId="13" applyFont="1" applyFill="1" applyBorder="1" applyAlignment="1">
      <alignment wrapText="1"/>
    </xf>
    <xf numFmtId="0" fontId="23" fillId="0" borderId="34" xfId="13" applyFont="1" applyFill="1" applyBorder="1" applyAlignment="1">
      <alignment wrapText="1"/>
    </xf>
    <xf numFmtId="0" fontId="23" fillId="0" borderId="6" xfId="13" applyFont="1" applyFill="1" applyBorder="1" applyAlignment="1">
      <alignment wrapText="1"/>
    </xf>
    <xf numFmtId="0" fontId="23" fillId="0" borderId="0" xfId="13" applyFont="1" applyFill="1" applyBorder="1" applyAlignment="1">
      <alignment wrapText="1"/>
    </xf>
    <xf numFmtId="0" fontId="23" fillId="0" borderId="7" xfId="13" applyFont="1" applyFill="1" applyBorder="1" applyAlignment="1">
      <alignment wrapText="1"/>
    </xf>
    <xf numFmtId="0" fontId="23" fillId="0" borderId="2" xfId="13" applyFont="1" applyFill="1" applyBorder="1" applyAlignment="1">
      <alignment wrapText="1"/>
    </xf>
    <xf numFmtId="0" fontId="23" fillId="0" borderId="8" xfId="13" applyFont="1" applyFill="1" applyBorder="1" applyAlignment="1">
      <alignment vertical="top" wrapText="1"/>
    </xf>
    <xf numFmtId="0" fontId="23" fillId="0" borderId="2" xfId="13" applyFont="1" applyFill="1" applyBorder="1" applyAlignment="1">
      <alignment vertical="top" wrapText="1"/>
    </xf>
    <xf numFmtId="0" fontId="23" fillId="0" borderId="9" xfId="13" applyFont="1" applyFill="1" applyBorder="1" applyAlignment="1">
      <alignment vertical="top" wrapText="1"/>
    </xf>
    <xf numFmtId="0" fontId="18" fillId="2" borderId="25" xfId="13" applyFont="1" applyFill="1" applyBorder="1" applyAlignment="1">
      <alignment horizontal="right" vertical="top" wrapText="1"/>
    </xf>
    <xf numFmtId="10" fontId="21" fillId="3" borderId="32" xfId="13" applyNumberFormat="1" applyFont="1" applyFill="1" applyBorder="1" applyAlignment="1">
      <alignment horizontal="right" vertical="top" wrapText="1"/>
    </xf>
    <xf numFmtId="0" fontId="12" fillId="0" borderId="0" xfId="10" applyAlignment="1" applyProtection="1">
      <alignment vertical="center"/>
    </xf>
    <xf numFmtId="0" fontId="12" fillId="3" borderId="0" xfId="10" applyFill="1" applyBorder="1" applyAlignment="1" applyProtection="1">
      <alignment vertical="center"/>
    </xf>
    <xf numFmtId="0" fontId="12" fillId="3" borderId="0" xfId="10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27" fillId="0" borderId="0" xfId="10" applyFont="1" applyAlignment="1" applyProtection="1">
      <alignment horizontal="center" vertical="center"/>
    </xf>
    <xf numFmtId="0" fontId="27" fillId="3" borderId="0" xfId="10" applyFont="1" applyFill="1" applyBorder="1" applyAlignment="1" applyProtection="1">
      <alignment horizontal="center" vertical="center"/>
    </xf>
    <xf numFmtId="0" fontId="27" fillId="3" borderId="0" xfId="10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2" fillId="0" borderId="6" xfId="10" applyBorder="1" applyAlignment="1" applyProtection="1">
      <alignment vertical="center"/>
    </xf>
    <xf numFmtId="0" fontId="12" fillId="0" borderId="0" xfId="10" applyBorder="1" applyAlignment="1" applyProtection="1">
      <alignment vertical="center"/>
    </xf>
    <xf numFmtId="49" fontId="29" fillId="0" borderId="1" xfId="10" applyNumberFormat="1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/>
    </xf>
    <xf numFmtId="0" fontId="30" fillId="0" borderId="0" xfId="10" applyFont="1" applyBorder="1" applyAlignment="1" applyProtection="1">
      <alignment vertical="center"/>
    </xf>
    <xf numFmtId="0" fontId="28" fillId="0" borderId="0" xfId="10" applyFont="1" applyBorder="1" applyAlignment="1" applyProtection="1">
      <alignment vertical="center"/>
    </xf>
    <xf numFmtId="0" fontId="28" fillId="2" borderId="1" xfId="10" applyFont="1" applyFill="1" applyBorder="1" applyAlignment="1" applyProtection="1">
      <alignment horizontal="center" vertical="center"/>
    </xf>
    <xf numFmtId="0" fontId="28" fillId="0" borderId="0" xfId="10" applyFont="1" applyBorder="1" applyAlignment="1" applyProtection="1">
      <alignment horizontal="centerContinuous" vertical="center"/>
    </xf>
    <xf numFmtId="49" fontId="31" fillId="0" borderId="1" xfId="10" applyNumberFormat="1" applyFont="1" applyBorder="1" applyAlignment="1" applyProtection="1">
      <alignment vertical="center" wrapText="1"/>
      <protection locked="0"/>
    </xf>
    <xf numFmtId="14" fontId="28" fillId="0" borderId="2" xfId="10" applyNumberFormat="1" applyFont="1" applyBorder="1" applyAlignment="1" applyProtection="1">
      <alignment vertical="center"/>
    </xf>
    <xf numFmtId="14" fontId="32" fillId="0" borderId="1" xfId="10" applyNumberFormat="1" applyFont="1" applyBorder="1" applyAlignment="1" applyProtection="1">
      <alignment horizontal="center" vertical="center" wrapText="1"/>
      <protection locked="0"/>
    </xf>
    <xf numFmtId="0" fontId="33" fillId="0" borderId="0" xfId="10" applyFont="1" applyBorder="1" applyAlignment="1" applyProtection="1">
      <alignment horizontal="left" vertical="center"/>
    </xf>
    <xf numFmtId="49" fontId="28" fillId="0" borderId="1" xfId="10" applyNumberFormat="1" applyFont="1" applyBorder="1" applyAlignment="1" applyProtection="1">
      <alignment vertical="center" wrapText="1"/>
      <protection locked="0"/>
    </xf>
    <xf numFmtId="0" fontId="30" fillId="0" borderId="0" xfId="10" applyFont="1" applyBorder="1" applyAlignment="1" applyProtection="1">
      <alignment horizontal="center" vertical="center"/>
    </xf>
    <xf numFmtId="0" fontId="12" fillId="0" borderId="7" xfId="10" applyBorder="1" applyAlignment="1" applyProtection="1">
      <alignment vertical="center"/>
    </xf>
    <xf numFmtId="0" fontId="28" fillId="0" borderId="35" xfId="6" applyFont="1" applyBorder="1" applyAlignment="1" applyProtection="1">
      <alignment horizontal="center" vertical="center" wrapText="1"/>
      <protection hidden="1"/>
    </xf>
    <xf numFmtId="0" fontId="36" fillId="0" borderId="0" xfId="6" applyFont="1" applyBorder="1" applyAlignment="1" applyProtection="1">
      <alignment horizontal="center" vertical="center" wrapText="1"/>
    </xf>
    <xf numFmtId="0" fontId="0" fillId="0" borderId="7" xfId="0" applyBorder="1" applyAlignment="1" applyProtection="1">
      <alignment vertical="center"/>
    </xf>
    <xf numFmtId="0" fontId="36" fillId="0" borderId="0" xfId="6" applyFont="1" applyBorder="1" applyAlignment="1" applyProtection="1">
      <alignment horizontal="center" vertical="center" wrapText="1"/>
      <protection locked="0"/>
    </xf>
    <xf numFmtId="0" fontId="37" fillId="0" borderId="7" xfId="6" applyFont="1" applyBorder="1" applyAlignment="1" applyProtection="1">
      <alignment horizontal="center" vertical="center" wrapText="1"/>
    </xf>
    <xf numFmtId="0" fontId="36" fillId="0" borderId="7" xfId="6" applyFont="1" applyBorder="1" applyAlignment="1" applyProtection="1">
      <alignment horizontal="center" vertical="center" wrapText="1"/>
    </xf>
    <xf numFmtId="0" fontId="28" fillId="2" borderId="11" xfId="10" applyFont="1" applyFill="1" applyBorder="1" applyAlignment="1" applyProtection="1">
      <alignment horizontal="center" vertical="center" textRotation="90"/>
    </xf>
    <xf numFmtId="0" fontId="28" fillId="2" borderId="6" xfId="10" applyFont="1" applyFill="1" applyBorder="1" applyAlignment="1" applyProtection="1">
      <alignment horizontal="center" vertical="center"/>
    </xf>
    <xf numFmtId="0" fontId="28" fillId="2" borderId="7" xfId="10" applyFont="1" applyFill="1" applyBorder="1" applyAlignment="1" applyProtection="1">
      <alignment horizontal="center" vertical="center"/>
    </xf>
    <xf numFmtId="0" fontId="28" fillId="2" borderId="0" xfId="10" applyFont="1" applyFill="1" applyBorder="1" applyAlignment="1" applyProtection="1">
      <alignment horizontal="center" vertical="center" textRotation="90"/>
    </xf>
    <xf numFmtId="0" fontId="36" fillId="0" borderId="2" xfId="6" applyFont="1" applyBorder="1" applyAlignment="1" applyProtection="1">
      <alignment horizontal="center" vertical="center" wrapText="1"/>
    </xf>
    <xf numFmtId="0" fontId="36" fillId="0" borderId="9" xfId="6" applyFont="1" applyBorder="1" applyAlignment="1" applyProtection="1">
      <alignment horizontal="center" vertical="center" wrapText="1"/>
    </xf>
    <xf numFmtId="4" fontId="28" fillId="2" borderId="7" xfId="10" applyNumberFormat="1" applyFont="1" applyFill="1" applyBorder="1" applyAlignment="1" applyProtection="1">
      <alignment horizontal="center" vertical="center"/>
    </xf>
    <xf numFmtId="0" fontId="30" fillId="0" borderId="36" xfId="10" applyFont="1" applyBorder="1" applyAlignment="1" applyProtection="1">
      <alignment horizontal="center" vertical="center"/>
    </xf>
    <xf numFmtId="10" fontId="30" fillId="0" borderId="37" xfId="2" applyNumberFormat="1" applyFont="1" applyBorder="1" applyAlignment="1" applyProtection="1">
      <alignment vertical="center" wrapText="1"/>
      <protection hidden="1"/>
    </xf>
    <xf numFmtId="10" fontId="30" fillId="0" borderId="39" xfId="2" applyNumberFormat="1" applyFont="1" applyBorder="1" applyAlignment="1" applyProtection="1">
      <alignment horizontal="center" vertical="center" wrapText="1"/>
      <protection hidden="1"/>
    </xf>
    <xf numFmtId="0" fontId="0" fillId="3" borderId="0" xfId="0" applyFill="1" applyBorder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30" fillId="0" borderId="9" xfId="10" applyFont="1" applyBorder="1" applyAlignment="1" applyProtection="1">
      <alignment horizontal="center" vertical="center"/>
    </xf>
    <xf numFmtId="166" fontId="30" fillId="0" borderId="44" xfId="1" applyNumberFormat="1" applyFont="1" applyBorder="1" applyAlignment="1" applyProtection="1">
      <alignment horizontal="center" vertical="center" wrapText="1"/>
      <protection hidden="1"/>
    </xf>
    <xf numFmtId="10" fontId="30" fillId="0" borderId="45" xfId="2" applyNumberFormat="1" applyFont="1" applyBorder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</xf>
    <xf numFmtId="4" fontId="28" fillId="1" borderId="13" xfId="10" applyNumberFormat="1" applyFont="1" applyFill="1" applyBorder="1" applyAlignment="1" applyProtection="1">
      <alignment horizontal="center" vertical="center"/>
    </xf>
    <xf numFmtId="0" fontId="30" fillId="3" borderId="0" xfId="10" applyFont="1" applyFill="1" applyBorder="1" applyAlignment="1" applyProtection="1">
      <alignment horizontal="center" vertical="center"/>
    </xf>
    <xf numFmtId="44" fontId="38" fillId="0" borderId="39" xfId="1" applyFont="1" applyFill="1" applyBorder="1" applyAlignment="1" applyProtection="1">
      <alignment horizontal="center" vertical="center" wrapText="1"/>
      <protection hidden="1"/>
    </xf>
    <xf numFmtId="44" fontId="29" fillId="0" borderId="39" xfId="1" applyFont="1" applyFill="1" applyBorder="1" applyAlignment="1" applyProtection="1">
      <alignment horizontal="center" vertical="center" wrapText="1"/>
      <protection hidden="1"/>
    </xf>
    <xf numFmtId="10" fontId="29" fillId="0" borderId="1" xfId="2" applyNumberFormat="1" applyFont="1" applyBorder="1" applyAlignment="1" applyProtection="1">
      <alignment horizontal="center" vertical="center" wrapText="1"/>
      <protection hidden="1"/>
    </xf>
    <xf numFmtId="0" fontId="28" fillId="3" borderId="0" xfId="10" applyFont="1" applyFill="1" applyBorder="1" applyAlignment="1" applyProtection="1">
      <alignment horizontal="right" vertical="center"/>
    </xf>
    <xf numFmtId="166" fontId="30" fillId="0" borderId="0" xfId="11" applyNumberFormat="1" applyFont="1" applyBorder="1" applyAlignment="1" applyProtection="1">
      <alignment horizontal="center" vertical="center"/>
    </xf>
    <xf numFmtId="166" fontId="30" fillId="0" borderId="7" xfId="11" applyNumberFormat="1" applyFont="1" applyBorder="1" applyAlignment="1" applyProtection="1">
      <alignment horizontal="center" vertical="center"/>
    </xf>
    <xf numFmtId="0" fontId="28" fillId="0" borderId="6" xfId="10" applyNumberFormat="1" applyFont="1" applyBorder="1" applyAlignment="1" applyProtection="1">
      <alignment vertical="center" wrapText="1"/>
    </xf>
    <xf numFmtId="0" fontId="28" fillId="0" borderId="0" xfId="10" applyNumberFormat="1" applyFont="1" applyBorder="1" applyAlignment="1" applyProtection="1">
      <alignment vertical="center" wrapText="1"/>
    </xf>
    <xf numFmtId="0" fontId="30" fillId="0" borderId="6" xfId="10" applyNumberFormat="1" applyFont="1" applyBorder="1" applyAlignment="1" applyProtection="1">
      <alignment vertical="center" wrapText="1"/>
    </xf>
    <xf numFmtId="0" fontId="30" fillId="0" borderId="0" xfId="10" applyNumberFormat="1" applyFont="1" applyBorder="1" applyAlignment="1" applyProtection="1">
      <alignment vertical="center" wrapText="1"/>
    </xf>
    <xf numFmtId="0" fontId="12" fillId="0" borderId="0" xfId="10" applyBorder="1" applyAlignment="1" applyProtection="1">
      <alignment horizontal="left" vertical="center"/>
    </xf>
    <xf numFmtId="0" fontId="12" fillId="0" borderId="7" xfId="10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10" fontId="21" fillId="3" borderId="34" xfId="13" applyNumberFormat="1" applyFont="1" applyFill="1" applyBorder="1" applyAlignment="1">
      <alignment horizontal="right" vertical="top" wrapText="1"/>
    </xf>
    <xf numFmtId="44" fontId="22" fillId="3" borderId="12" xfId="14" applyFont="1" applyFill="1" applyBorder="1" applyAlignment="1">
      <alignment horizontal="right" vertical="top" wrapText="1"/>
    </xf>
    <xf numFmtId="10" fontId="21" fillId="3" borderId="7" xfId="13" applyNumberFormat="1" applyFont="1" applyFill="1" applyBorder="1" applyAlignment="1">
      <alignment horizontal="right" vertical="top" wrapText="1"/>
    </xf>
    <xf numFmtId="44" fontId="22" fillId="3" borderId="16" xfId="14" applyFont="1" applyFill="1" applyBorder="1" applyAlignment="1">
      <alignment horizontal="right" vertical="top" wrapText="1"/>
    </xf>
    <xf numFmtId="44" fontId="20" fillId="0" borderId="47" xfId="14" applyFont="1" applyFill="1" applyBorder="1" applyAlignment="1">
      <alignment horizontal="center" vertical="top" wrapText="1"/>
    </xf>
    <xf numFmtId="10" fontId="20" fillId="5" borderId="47" xfId="13" applyNumberFormat="1" applyFont="1" applyFill="1" applyBorder="1" applyAlignment="1">
      <alignment horizontal="center" vertical="top" wrapText="1"/>
    </xf>
    <xf numFmtId="10" fontId="20" fillId="5" borderId="3" xfId="13" applyNumberFormat="1" applyFont="1" applyFill="1" applyBorder="1" applyAlignment="1">
      <alignment horizontal="center" vertical="top" wrapText="1"/>
    </xf>
    <xf numFmtId="44" fontId="20" fillId="0" borderId="8" xfId="14" applyFont="1" applyFill="1" applyBorder="1" applyAlignment="1">
      <alignment horizontal="center" vertical="top" wrapText="1"/>
    </xf>
    <xf numFmtId="10" fontId="20" fillId="5" borderId="13" xfId="13" applyNumberFormat="1" applyFont="1" applyFill="1" applyBorder="1" applyAlignment="1">
      <alignment horizontal="center" vertical="top" wrapText="1"/>
    </xf>
    <xf numFmtId="44" fontId="20" fillId="0" borderId="40" xfId="14" applyFont="1" applyFill="1" applyBorder="1" applyAlignment="1">
      <alignment horizontal="center" vertical="top" wrapText="1"/>
    </xf>
    <xf numFmtId="44" fontId="20" fillId="0" borderId="40" xfId="13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1" fillId="0" borderId="4" xfId="0" applyFont="1" applyBorder="1" applyAlignment="1">
      <alignment horizontal="left"/>
    </xf>
    <xf numFmtId="44" fontId="1" fillId="0" borderId="10" xfId="1" applyFont="1" applyFill="1" applyBorder="1" applyAlignment="1">
      <alignment horizontal="center" wrapText="1"/>
    </xf>
    <xf numFmtId="44" fontId="1" fillId="0" borderId="12" xfId="1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4" fontId="1" fillId="2" borderId="10" xfId="1" applyFont="1" applyFill="1" applyBorder="1" applyAlignment="1">
      <alignment horizontal="center"/>
    </xf>
    <xf numFmtId="44" fontId="1" fillId="2" borderId="12" xfId="1" applyFont="1" applyFill="1" applyBorder="1" applyAlignment="1">
      <alignment horizontal="center"/>
    </xf>
    <xf numFmtId="44" fontId="1" fillId="0" borderId="10" xfId="1" applyFont="1" applyFill="1" applyBorder="1" applyAlignment="1">
      <alignment horizontal="center"/>
    </xf>
    <xf numFmtId="44" fontId="1" fillId="0" borderId="12" xfId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24" fillId="0" borderId="2" xfId="13" applyFont="1" applyFill="1" applyBorder="1" applyAlignment="1">
      <alignment horizontal="center" vertical="top" wrapText="1"/>
    </xf>
    <xf numFmtId="0" fontId="17" fillId="2" borderId="17" xfId="13" applyFont="1" applyFill="1" applyBorder="1" applyAlignment="1">
      <alignment horizontal="center" vertical="center" wrapText="1"/>
    </xf>
    <xf numFmtId="0" fontId="17" fillId="2" borderId="30" xfId="13" applyFont="1" applyFill="1" applyBorder="1" applyAlignment="1">
      <alignment horizontal="center" vertical="center" wrapText="1"/>
    </xf>
    <xf numFmtId="0" fontId="23" fillId="0" borderId="6" xfId="13" applyFont="1" applyFill="1" applyBorder="1" applyAlignment="1">
      <alignment horizontal="left" wrapText="1"/>
    </xf>
    <xf numFmtId="0" fontId="23" fillId="0" borderId="0" xfId="13" applyFont="1" applyFill="1" applyBorder="1" applyAlignment="1">
      <alignment horizontal="left" wrapText="1"/>
    </xf>
    <xf numFmtId="0" fontId="23" fillId="0" borderId="2" xfId="13" applyFont="1" applyFill="1" applyBorder="1" applyAlignment="1">
      <alignment horizontal="center" wrapText="1"/>
    </xf>
    <xf numFmtId="0" fontId="23" fillId="0" borderId="0" xfId="13" applyFont="1" applyFill="1" applyBorder="1" applyAlignment="1">
      <alignment horizontal="center" wrapText="1"/>
    </xf>
    <xf numFmtId="0" fontId="18" fillId="2" borderId="27" xfId="13" applyFont="1" applyFill="1" applyBorder="1" applyAlignment="1">
      <alignment horizontal="left" vertical="center" wrapText="1" indent="1"/>
    </xf>
    <xf numFmtId="0" fontId="18" fillId="2" borderId="28" xfId="13" applyFont="1" applyFill="1" applyBorder="1" applyAlignment="1">
      <alignment horizontal="left" vertical="center" wrapText="1" indent="1"/>
    </xf>
    <xf numFmtId="0" fontId="18" fillId="2" borderId="46" xfId="13" applyFont="1" applyFill="1" applyBorder="1" applyAlignment="1">
      <alignment horizontal="center" vertical="center" wrapText="1"/>
    </xf>
    <xf numFmtId="0" fontId="18" fillId="2" borderId="29" xfId="13" applyFont="1" applyFill="1" applyBorder="1" applyAlignment="1">
      <alignment horizontal="center" vertical="center" wrapText="1"/>
    </xf>
    <xf numFmtId="0" fontId="18" fillId="2" borderId="22" xfId="13" applyFont="1" applyFill="1" applyBorder="1" applyAlignment="1">
      <alignment horizontal="center" vertical="center" wrapText="1"/>
    </xf>
    <xf numFmtId="0" fontId="18" fillId="2" borderId="25" xfId="13" applyFont="1" applyFill="1" applyBorder="1" applyAlignment="1">
      <alignment horizontal="center" vertical="center" wrapText="1"/>
    </xf>
    <xf numFmtId="0" fontId="16" fillId="3" borderId="6" xfId="13" applyFont="1" applyFill="1" applyBorder="1" applyAlignment="1">
      <alignment horizontal="left" vertical="center" wrapText="1"/>
    </xf>
    <xf numFmtId="0" fontId="16" fillId="3" borderId="0" xfId="13" applyFont="1" applyFill="1" applyBorder="1" applyAlignment="1">
      <alignment horizontal="left" vertical="center" wrapText="1"/>
    </xf>
    <xf numFmtId="0" fontId="16" fillId="3" borderId="7" xfId="13" applyFont="1" applyFill="1" applyBorder="1" applyAlignment="1">
      <alignment horizontal="left" vertical="center" wrapText="1"/>
    </xf>
    <xf numFmtId="0" fontId="16" fillId="3" borderId="14" xfId="13" applyFont="1" applyFill="1" applyBorder="1" applyAlignment="1">
      <alignment horizontal="left" vertical="top" wrapText="1"/>
    </xf>
    <xf numFmtId="0" fontId="16" fillId="3" borderId="15" xfId="13" applyFont="1" applyFill="1" applyBorder="1" applyAlignment="1">
      <alignment horizontal="left" vertical="top" wrapText="1"/>
    </xf>
    <xf numFmtId="0" fontId="16" fillId="3" borderId="16" xfId="13" applyFont="1" applyFill="1" applyBorder="1" applyAlignment="1">
      <alignment horizontal="left" vertical="top" wrapText="1"/>
    </xf>
    <xf numFmtId="0" fontId="14" fillId="0" borderId="17" xfId="13" applyFill="1" applyBorder="1" applyAlignment="1">
      <alignment horizontal="left" vertical="top" wrapText="1"/>
    </xf>
    <xf numFmtId="0" fontId="14" fillId="0" borderId="18" xfId="13" applyFill="1" applyBorder="1" applyAlignment="1">
      <alignment horizontal="left" vertical="top" wrapText="1"/>
    </xf>
    <xf numFmtId="0" fontId="14" fillId="0" borderId="19" xfId="13" applyFill="1" applyBorder="1" applyAlignment="1">
      <alignment horizontal="left" vertical="top" wrapText="1"/>
    </xf>
    <xf numFmtId="0" fontId="17" fillId="2" borderId="23" xfId="13" applyFont="1" applyFill="1" applyBorder="1" applyAlignment="1">
      <alignment horizontal="center" vertical="top" wrapText="1"/>
    </xf>
    <xf numFmtId="0" fontId="17" fillId="2" borderId="26" xfId="13" applyFont="1" applyFill="1" applyBorder="1" applyAlignment="1">
      <alignment horizontal="center" vertical="top" wrapText="1"/>
    </xf>
    <xf numFmtId="0" fontId="17" fillId="2" borderId="14" xfId="13" applyFont="1" applyFill="1" applyBorder="1" applyAlignment="1">
      <alignment horizontal="left" vertical="top" wrapText="1"/>
    </xf>
    <xf numFmtId="0" fontId="17" fillId="2" borderId="24" xfId="13" applyFont="1" applyFill="1" applyBorder="1" applyAlignment="1">
      <alignment horizontal="left" vertical="top" wrapText="1"/>
    </xf>
    <xf numFmtId="0" fontId="15" fillId="0" borderId="3" xfId="13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15" fillId="0" borderId="6" xfId="13" applyFont="1" applyFill="1" applyBorder="1" applyAlignment="1">
      <alignment horizontal="center"/>
    </xf>
    <xf numFmtId="0" fontId="15" fillId="0" borderId="0" xfId="13" applyFont="1" applyFill="1" applyBorder="1" applyAlignment="1">
      <alignment horizontal="center"/>
    </xf>
    <xf numFmtId="0" fontId="15" fillId="0" borderId="7" xfId="13" applyFont="1" applyFill="1" applyBorder="1" applyAlignment="1">
      <alignment horizontal="center"/>
    </xf>
    <xf numFmtId="0" fontId="16" fillId="3" borderId="6" xfId="13" applyFont="1" applyFill="1" applyBorder="1" applyAlignment="1">
      <alignment horizontal="center" vertical="top" wrapText="1"/>
    </xf>
    <xf numFmtId="0" fontId="14" fillId="0" borderId="6" xfId="13" applyFill="1" applyBorder="1" applyAlignment="1">
      <alignment horizontal="left" vertical="top" wrapText="1"/>
    </xf>
    <xf numFmtId="0" fontId="14" fillId="0" borderId="0" xfId="13" applyFill="1" applyBorder="1" applyAlignment="1">
      <alignment horizontal="left" vertical="top" wrapText="1"/>
    </xf>
    <xf numFmtId="0" fontId="14" fillId="0" borderId="7" xfId="13" applyFill="1" applyBorder="1" applyAlignment="1">
      <alignment horizontal="left" vertical="top" wrapText="1"/>
    </xf>
    <xf numFmtId="0" fontId="16" fillId="3" borderId="6" xfId="13" applyFont="1" applyFill="1" applyBorder="1" applyAlignment="1">
      <alignment horizontal="left" vertical="top" wrapText="1"/>
    </xf>
    <xf numFmtId="0" fontId="16" fillId="3" borderId="0" xfId="13" applyFont="1" applyFill="1" applyBorder="1" applyAlignment="1">
      <alignment horizontal="left" vertical="top" wrapText="1"/>
    </xf>
    <xf numFmtId="0" fontId="16" fillId="3" borderId="7" xfId="13" applyFont="1" applyFill="1" applyBorder="1" applyAlignment="1">
      <alignment horizontal="left" vertical="top" wrapText="1"/>
    </xf>
    <xf numFmtId="0" fontId="28" fillId="2" borderId="1" xfId="10" applyFont="1" applyFill="1" applyBorder="1" applyAlignment="1" applyProtection="1">
      <alignment horizontal="left" vertical="center"/>
    </xf>
    <xf numFmtId="0" fontId="32" fillId="0" borderId="1" xfId="10" applyFont="1" applyBorder="1" applyAlignment="1" applyProtection="1">
      <alignment horizontal="center" vertical="center" wrapText="1"/>
      <protection locked="0"/>
    </xf>
    <xf numFmtId="0" fontId="25" fillId="0" borderId="3" xfId="10" applyFont="1" applyBorder="1" applyAlignment="1" applyProtection="1">
      <alignment horizontal="center" vertical="center" wrapText="1"/>
      <protection locked="0"/>
    </xf>
    <xf numFmtId="0" fontId="25" fillId="0" borderId="4" xfId="10" applyFont="1" applyBorder="1" applyAlignment="1" applyProtection="1">
      <alignment horizontal="center" vertical="center" wrapText="1"/>
      <protection locked="0"/>
    </xf>
    <xf numFmtId="0" fontId="25" fillId="0" borderId="6" xfId="10" applyFont="1" applyBorder="1" applyAlignment="1" applyProtection="1">
      <alignment horizontal="center" vertical="center" wrapText="1"/>
      <protection locked="0"/>
    </xf>
    <xf numFmtId="0" fontId="25" fillId="0" borderId="0" xfId="10" applyFont="1" applyBorder="1" applyAlignment="1" applyProtection="1">
      <alignment horizontal="center" vertical="center" wrapText="1"/>
      <protection locked="0"/>
    </xf>
    <xf numFmtId="0" fontId="26" fillId="0" borderId="4" xfId="10" applyFont="1" applyBorder="1" applyAlignment="1" applyProtection="1">
      <alignment horizontal="center" vertical="center"/>
    </xf>
    <xf numFmtId="0" fontId="26" fillId="0" borderId="5" xfId="10" applyFont="1" applyBorder="1" applyAlignment="1" applyProtection="1">
      <alignment horizontal="center" vertical="center"/>
    </xf>
    <xf numFmtId="0" fontId="26" fillId="0" borderId="0" xfId="10" applyFont="1" applyBorder="1" applyAlignment="1" applyProtection="1">
      <alignment horizontal="center" vertical="center"/>
    </xf>
    <xf numFmtId="0" fontId="26" fillId="0" borderId="7" xfId="10" applyFont="1" applyBorder="1" applyAlignment="1" applyProtection="1">
      <alignment horizontal="center" vertical="center"/>
    </xf>
    <xf numFmtId="0" fontId="28" fillId="0" borderId="0" xfId="10" applyFont="1" applyBorder="1" applyAlignment="1" applyProtection="1">
      <alignment horizontal="center" vertical="center"/>
    </xf>
    <xf numFmtId="0" fontId="28" fillId="0" borderId="7" xfId="10" applyFont="1" applyBorder="1" applyAlignment="1" applyProtection="1">
      <alignment horizontal="center" vertical="center"/>
    </xf>
    <xf numFmtId="0" fontId="28" fillId="2" borderId="1" xfId="10" applyFont="1" applyFill="1" applyBorder="1" applyAlignment="1" applyProtection="1">
      <alignment horizontal="center" vertical="center" wrapText="1"/>
    </xf>
    <xf numFmtId="0" fontId="32" fillId="2" borderId="1" xfId="10" applyFont="1" applyFill="1" applyBorder="1" applyAlignment="1" applyProtection="1">
      <alignment horizontal="center" vertical="center" textRotation="90" wrapText="1"/>
    </xf>
    <xf numFmtId="0" fontId="28" fillId="0" borderId="1" xfId="10" applyFont="1" applyBorder="1" applyAlignment="1" applyProtection="1">
      <alignment horizontal="center" vertical="center" wrapText="1"/>
    </xf>
    <xf numFmtId="0" fontId="28" fillId="0" borderId="10" xfId="10" applyFont="1" applyBorder="1" applyAlignment="1" applyProtection="1">
      <alignment horizontal="center" vertical="center" wrapText="1"/>
    </xf>
    <xf numFmtId="0" fontId="28" fillId="0" borderId="2" xfId="10" applyFont="1" applyBorder="1" applyAlignment="1" applyProtection="1">
      <alignment horizontal="left" vertical="center" wrapText="1"/>
    </xf>
    <xf numFmtId="0" fontId="28" fillId="0" borderId="35" xfId="10" applyFont="1" applyBorder="1" applyAlignment="1" applyProtection="1">
      <alignment horizontal="left" vertical="center" wrapText="1"/>
    </xf>
    <xf numFmtId="0" fontId="28" fillId="0" borderId="12" xfId="10" applyFont="1" applyBorder="1" applyAlignment="1" applyProtection="1">
      <alignment horizontal="left" vertical="center" wrapText="1"/>
    </xf>
    <xf numFmtId="0" fontId="28" fillId="0" borderId="35" xfId="10" applyFont="1" applyBorder="1" applyAlignment="1" applyProtection="1">
      <alignment horizontal="left" vertical="center" wrapText="1"/>
      <protection hidden="1"/>
    </xf>
    <xf numFmtId="0" fontId="28" fillId="0" borderId="12" xfId="10" applyFont="1" applyBorder="1" applyAlignment="1" applyProtection="1">
      <alignment horizontal="left" vertical="center" wrapText="1"/>
      <protection hidden="1"/>
    </xf>
    <xf numFmtId="4" fontId="28" fillId="2" borderId="13" xfId="10" applyNumberFormat="1" applyFont="1" applyFill="1" applyBorder="1" applyAlignment="1" applyProtection="1">
      <alignment horizontal="center" vertical="center"/>
    </xf>
    <xf numFmtId="4" fontId="28" fillId="2" borderId="11" xfId="10" applyNumberFormat="1" applyFont="1" applyFill="1" applyBorder="1" applyAlignment="1" applyProtection="1">
      <alignment horizontal="center" vertical="center"/>
    </xf>
    <xf numFmtId="4" fontId="28" fillId="2" borderId="7" xfId="10" applyNumberFormat="1" applyFont="1" applyFill="1" applyBorder="1" applyAlignment="1" applyProtection="1">
      <alignment horizontal="center" vertical="center"/>
    </xf>
    <xf numFmtId="0" fontId="35" fillId="0" borderId="35" xfId="10" applyFont="1" applyBorder="1" applyAlignment="1" applyProtection="1">
      <alignment horizontal="center" vertical="center" wrapText="1"/>
    </xf>
    <xf numFmtId="0" fontId="35" fillId="0" borderId="12" xfId="10" applyFont="1" applyBorder="1" applyAlignment="1" applyProtection="1">
      <alignment horizontal="center" vertical="center" wrapText="1"/>
    </xf>
    <xf numFmtId="0" fontId="28" fillId="0" borderId="10" xfId="6" applyFont="1" applyBorder="1" applyAlignment="1" applyProtection="1">
      <alignment horizontal="right" vertical="center" wrapText="1"/>
    </xf>
    <xf numFmtId="0" fontId="28" fillId="0" borderId="35" xfId="6" applyFont="1" applyBorder="1" applyAlignment="1" applyProtection="1">
      <alignment horizontal="right" vertical="center" wrapText="1"/>
    </xf>
    <xf numFmtId="0" fontId="28" fillId="0" borderId="35" xfId="6" applyFont="1" applyBorder="1" applyAlignment="1" applyProtection="1">
      <alignment horizontal="left" vertical="center" wrapText="1"/>
    </xf>
    <xf numFmtId="0" fontId="28" fillId="0" borderId="12" xfId="6" applyFont="1" applyBorder="1" applyAlignment="1" applyProtection="1">
      <alignment horizontal="left" vertical="center" wrapText="1"/>
    </xf>
    <xf numFmtId="0" fontId="36" fillId="0" borderId="6" xfId="6" applyFont="1" applyBorder="1" applyAlignment="1" applyProtection="1">
      <alignment horizontal="left" vertical="center" wrapText="1" indent="1"/>
    </xf>
    <xf numFmtId="0" fontId="36" fillId="0" borderId="0" xfId="6" applyFont="1" applyBorder="1" applyAlignment="1" applyProtection="1">
      <alignment horizontal="left" vertical="center" wrapText="1" indent="1"/>
    </xf>
    <xf numFmtId="0" fontId="28" fillId="2" borderId="13" xfId="10" applyFont="1" applyFill="1" applyBorder="1" applyAlignment="1" applyProtection="1">
      <alignment horizontal="center" vertical="center" textRotation="90"/>
    </xf>
    <xf numFmtId="0" fontId="28" fillId="2" borderId="11" xfId="10" applyFont="1" applyFill="1" applyBorder="1" applyAlignment="1" applyProtection="1">
      <alignment horizontal="center" vertical="center" textRotation="90"/>
    </xf>
    <xf numFmtId="0" fontId="28" fillId="2" borderId="3" xfId="10" applyFont="1" applyFill="1" applyBorder="1" applyAlignment="1" applyProtection="1">
      <alignment horizontal="center" vertical="center"/>
    </xf>
    <xf numFmtId="0" fontId="28" fillId="2" borderId="5" xfId="10" applyFont="1" applyFill="1" applyBorder="1" applyAlignment="1" applyProtection="1">
      <alignment horizontal="center" vertical="center"/>
    </xf>
    <xf numFmtId="0" fontId="28" fillId="2" borderId="6" xfId="10" applyFont="1" applyFill="1" applyBorder="1" applyAlignment="1" applyProtection="1">
      <alignment horizontal="center" vertical="center"/>
    </xf>
    <xf numFmtId="0" fontId="28" fillId="2" borderId="7" xfId="10" applyFont="1" applyFill="1" applyBorder="1" applyAlignment="1" applyProtection="1">
      <alignment horizontal="center" vertical="center"/>
    </xf>
    <xf numFmtId="0" fontId="28" fillId="2" borderId="6" xfId="10" applyFont="1" applyFill="1" applyBorder="1" applyAlignment="1" applyProtection="1">
      <alignment horizontal="center" vertical="center" textRotation="90"/>
    </xf>
    <xf numFmtId="0" fontId="28" fillId="2" borderId="35" xfId="10" applyFont="1" applyFill="1" applyBorder="1" applyAlignment="1" applyProtection="1">
      <alignment horizontal="center" vertical="center"/>
    </xf>
    <xf numFmtId="0" fontId="28" fillId="2" borderId="12" xfId="10" applyFont="1" applyFill="1" applyBorder="1" applyAlignment="1" applyProtection="1">
      <alignment horizontal="center" vertical="center"/>
    </xf>
    <xf numFmtId="0" fontId="28" fillId="0" borderId="13" xfId="10" applyFont="1" applyBorder="1" applyAlignment="1" applyProtection="1">
      <alignment horizontal="center" vertical="center"/>
    </xf>
    <xf numFmtId="0" fontId="28" fillId="0" borderId="40" xfId="10" applyFont="1" applyBorder="1" applyAlignment="1" applyProtection="1">
      <alignment horizontal="center" vertical="center"/>
    </xf>
    <xf numFmtId="0" fontId="28" fillId="0" borderId="3" xfId="10" applyFont="1" applyBorder="1" applyAlignment="1" applyProtection="1">
      <alignment horizontal="left" vertical="center" wrapText="1" indent="1"/>
      <protection locked="0"/>
    </xf>
    <xf numFmtId="0" fontId="28" fillId="0" borderId="5" xfId="10" applyFont="1" applyBorder="1" applyAlignment="1" applyProtection="1">
      <alignment horizontal="left" vertical="center" wrapText="1" indent="1"/>
      <protection locked="0"/>
    </xf>
    <xf numFmtId="0" fontId="28" fillId="0" borderId="8" xfId="10" applyFont="1" applyBorder="1" applyAlignment="1" applyProtection="1">
      <alignment horizontal="left" vertical="center" wrapText="1" indent="1"/>
      <protection locked="0"/>
    </xf>
    <xf numFmtId="0" fontId="28" fillId="0" borderId="9" xfId="10" applyFont="1" applyBorder="1" applyAlignment="1" applyProtection="1">
      <alignment horizontal="left" vertical="center" wrapText="1" indent="1"/>
      <protection locked="0"/>
    </xf>
    <xf numFmtId="10" fontId="30" fillId="0" borderId="38" xfId="2" applyNumberFormat="1" applyFont="1" applyBorder="1" applyAlignment="1" applyProtection="1">
      <alignment horizontal="center" vertical="center" wrapText="1"/>
      <protection hidden="1"/>
    </xf>
    <xf numFmtId="10" fontId="30" fillId="0" borderId="36" xfId="2" applyNumberFormat="1" applyFont="1" applyBorder="1" applyAlignment="1" applyProtection="1">
      <alignment horizontal="center" vertical="center" wrapText="1"/>
      <protection hidden="1"/>
    </xf>
    <xf numFmtId="43" fontId="30" fillId="0" borderId="41" xfId="12" applyFont="1" applyBorder="1" applyAlignment="1" applyProtection="1">
      <alignment horizontal="center" vertical="center" wrapText="1"/>
      <protection locked="0"/>
    </xf>
    <xf numFmtId="43" fontId="30" fillId="0" borderId="42" xfId="12" applyFont="1" applyBorder="1" applyAlignment="1" applyProtection="1">
      <alignment horizontal="center" vertical="center" wrapText="1"/>
      <protection locked="0"/>
    </xf>
    <xf numFmtId="43" fontId="30" fillId="0" borderId="43" xfId="12" applyFont="1" applyBorder="1" applyAlignment="1" applyProtection="1">
      <alignment horizontal="center" vertical="center" wrapText="1"/>
      <protection locked="0"/>
    </xf>
    <xf numFmtId="0" fontId="36" fillId="0" borderId="8" xfId="6" applyFont="1" applyBorder="1" applyAlignment="1" applyProtection="1">
      <alignment horizontal="left" vertical="center" wrapText="1" indent="1"/>
    </xf>
    <xf numFmtId="0" fontId="36" fillId="0" borderId="2" xfId="6" applyFont="1" applyBorder="1" applyAlignment="1" applyProtection="1">
      <alignment horizontal="left" vertical="center" wrapText="1" indent="1"/>
    </xf>
    <xf numFmtId="4" fontId="28" fillId="1" borderId="10" xfId="10" applyNumberFormat="1" applyFont="1" applyFill="1" applyBorder="1" applyAlignment="1" applyProtection="1">
      <alignment horizontal="center" vertical="center"/>
    </xf>
    <xf numFmtId="4" fontId="28" fillId="1" borderId="35" xfId="10" applyNumberFormat="1" applyFont="1" applyFill="1" applyBorder="1" applyAlignment="1" applyProtection="1">
      <alignment horizontal="center" vertical="center"/>
    </xf>
    <xf numFmtId="4" fontId="28" fillId="1" borderId="12" xfId="10" applyNumberFormat="1" applyFont="1" applyFill="1" applyBorder="1" applyAlignment="1" applyProtection="1">
      <alignment horizontal="center" vertical="center"/>
    </xf>
    <xf numFmtId="0" fontId="28" fillId="2" borderId="1" xfId="10" applyFont="1" applyFill="1" applyBorder="1" applyAlignment="1" applyProtection="1">
      <alignment horizontal="left" vertical="center" indent="6"/>
    </xf>
    <xf numFmtId="44" fontId="30" fillId="0" borderId="10" xfId="1" applyFont="1" applyBorder="1" applyAlignment="1" applyProtection="1">
      <alignment horizontal="center" vertical="center" wrapText="1"/>
      <protection hidden="1"/>
    </xf>
    <xf numFmtId="44" fontId="30" fillId="0" borderId="35" xfId="1" applyFont="1" applyBorder="1" applyAlignment="1" applyProtection="1">
      <alignment horizontal="center" vertical="center" wrapText="1"/>
      <protection hidden="1"/>
    </xf>
    <xf numFmtId="44" fontId="30" fillId="0" borderId="12" xfId="1" applyFont="1" applyBorder="1" applyAlignment="1" applyProtection="1">
      <alignment horizontal="center" vertical="center" wrapText="1"/>
      <protection hidden="1"/>
    </xf>
    <xf numFmtId="44" fontId="30" fillId="0" borderId="10" xfId="1" applyFont="1" applyBorder="1" applyAlignment="1" applyProtection="1">
      <alignment horizontal="center" vertical="center" wrapText="1"/>
      <protection locked="0"/>
    </xf>
    <xf numFmtId="44" fontId="30" fillId="0" borderId="35" xfId="1" applyFont="1" applyBorder="1" applyAlignment="1" applyProtection="1">
      <alignment horizontal="center" vertical="center" wrapText="1"/>
      <protection locked="0"/>
    </xf>
    <xf numFmtId="44" fontId="30" fillId="0" borderId="12" xfId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28" fillId="2" borderId="1" xfId="10" applyFont="1" applyFill="1" applyBorder="1" applyAlignment="1" applyProtection="1">
      <alignment horizontal="left" vertical="center" wrapText="1" indent="6"/>
    </xf>
    <xf numFmtId="10" fontId="30" fillId="0" borderId="10" xfId="2" applyNumberFormat="1" applyFont="1" applyBorder="1" applyAlignment="1" applyProtection="1">
      <alignment horizontal="center" vertical="center" wrapText="1"/>
      <protection hidden="1"/>
    </xf>
    <xf numFmtId="10" fontId="30" fillId="0" borderId="35" xfId="2" applyNumberFormat="1" applyFont="1" applyBorder="1" applyAlignment="1" applyProtection="1">
      <alignment horizontal="center" vertical="center" wrapText="1"/>
      <protection hidden="1"/>
    </xf>
    <xf numFmtId="10" fontId="30" fillId="0" borderId="12" xfId="2" applyNumberFormat="1" applyFont="1" applyBorder="1" applyAlignment="1" applyProtection="1">
      <alignment horizontal="center" vertical="center" wrapText="1"/>
      <protection hidden="1"/>
    </xf>
    <xf numFmtId="0" fontId="39" fillId="0" borderId="0" xfId="10" applyFont="1" applyBorder="1" applyAlignment="1" applyProtection="1">
      <alignment horizontal="left" vertical="center" wrapText="1"/>
    </xf>
    <xf numFmtId="0" fontId="12" fillId="0" borderId="0" xfId="10" applyBorder="1" applyAlignment="1" applyProtection="1">
      <alignment horizontal="left" vertical="center"/>
    </xf>
    <xf numFmtId="0" fontId="12" fillId="0" borderId="7" xfId="10" applyBorder="1" applyAlignment="1" applyProtection="1">
      <alignment horizontal="left" vertical="center"/>
    </xf>
    <xf numFmtId="0" fontId="40" fillId="0" borderId="0" xfId="3" applyFont="1" applyBorder="1" applyAlignment="1">
      <alignment horizontal="left"/>
    </xf>
    <xf numFmtId="0" fontId="40" fillId="0" borderId="0" xfId="3" applyFont="1" applyBorder="1" applyAlignment="1">
      <alignment horizontal="left" vertical="top" wrapText="1"/>
    </xf>
  </cellXfs>
  <cellStyles count="16">
    <cellStyle name="Excel Built-in Explanatory Text" xfId="4"/>
    <cellStyle name="Moeda" xfId="1" builtinId="4"/>
    <cellStyle name="Moeda 2" xfId="7"/>
    <cellStyle name="Moeda 2 2" xfId="9"/>
    <cellStyle name="Moeda 2 2 2" xfId="11"/>
    <cellStyle name="Moeda 2 3" xfId="14"/>
    <cellStyle name="Normal" xfId="0" builtinId="0"/>
    <cellStyle name="Normal 2" xfId="3"/>
    <cellStyle name="Normal 2 2" xfId="8"/>
    <cellStyle name="Normal 2 2 2" xfId="10"/>
    <cellStyle name="Normal 2 3" xfId="13"/>
    <cellStyle name="Normal 3" xfId="6"/>
    <cellStyle name="Porcentagem" xfId="2" builtinId="5"/>
    <cellStyle name="Porcentagem 2" xfId="5"/>
    <cellStyle name="Porcentagem 2 2" xfId="15"/>
    <cellStyle name="Separador de milhares" xfId="12" builtinId="3"/>
  </cellStyles>
  <dxfs count="19">
    <dxf>
      <font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b/>
        <i val="0"/>
        <color rgb="FF7030A0"/>
      </font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3030711</xdr:colOff>
      <xdr:row>0</xdr:row>
      <xdr:rowOff>82602</xdr:rowOff>
    </xdr:from>
    <xdr:to>
      <xdr:col>3</xdr:col>
      <xdr:colOff>3712029</xdr:colOff>
      <xdr:row>5</xdr:row>
      <xdr:rowOff>163285</xdr:rowOff>
    </xdr:to>
    <xdr:pic>
      <xdr:nvPicPr>
        <xdr:cNvPr id="3" name="Figura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382025" y="82602"/>
          <a:ext cx="681318" cy="10603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3030711</xdr:colOff>
      <xdr:row>0</xdr:row>
      <xdr:rowOff>82602</xdr:rowOff>
    </xdr:from>
    <xdr:to>
      <xdr:col>3</xdr:col>
      <xdr:colOff>3712029</xdr:colOff>
      <xdr:row>5</xdr:row>
      <xdr:rowOff>163285</xdr:rowOff>
    </xdr:to>
    <xdr:pic>
      <xdr:nvPicPr>
        <xdr:cNvPr id="2" name="Figura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307186" y="82602"/>
          <a:ext cx="681318" cy="103318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106380</xdr:colOff>
      <xdr:row>2</xdr:row>
      <xdr:rowOff>5529</xdr:rowOff>
    </xdr:from>
    <xdr:to>
      <xdr:col>3</xdr:col>
      <xdr:colOff>803609</xdr:colOff>
      <xdr:row>6</xdr:row>
      <xdr:rowOff>33647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535380" y="319294"/>
          <a:ext cx="697229" cy="6556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108857</xdr:colOff>
      <xdr:row>30</xdr:row>
      <xdr:rowOff>142875</xdr:rowOff>
    </xdr:from>
    <xdr:to>
      <xdr:col>9</xdr:col>
      <xdr:colOff>2085975</xdr:colOff>
      <xdr:row>39</xdr:row>
      <xdr:rowOff>152399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108857" y="17373600"/>
          <a:ext cx="10987768" cy="186689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/>
            <a:t>OBSERVAÇÃO CONFORME: </a:t>
          </a: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Decreto n.º 66.173 de 27/10/2021 _ "a liberação dos recursos, considerando o valor total destes, observará o seguinte: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até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reais), em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parcela única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R$1.000.000,00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(um milhão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2 (duas) parcelas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igualmente divididas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R$ 1.000.000,00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(hum milhão de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R$ 5.000.000,00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3 (três) parcelas,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acima de R$ 5.000.000,00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parcelas sucessivas, conforme estipular o respectivo instrumento,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/>
            <a:t/>
          </a:r>
          <a:br>
            <a:rPr lang="pt-BR"/>
          </a:b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68035</xdr:colOff>
      <xdr:row>0</xdr:row>
      <xdr:rowOff>0</xdr:rowOff>
    </xdr:from>
    <xdr:to>
      <xdr:col>1</xdr:col>
      <xdr:colOff>489857</xdr:colOff>
      <xdr:row>4</xdr:row>
      <xdr:rowOff>44786</xdr:rowOff>
    </xdr:to>
    <xdr:pic>
      <xdr:nvPicPr>
        <xdr:cNvPr id="3" name="Figura1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8035" y="0"/>
          <a:ext cx="831397" cy="1168736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88"/>
  <sheetViews>
    <sheetView tabSelected="1" view="pageBreakPreview" zoomScale="70" zoomScaleNormal="120" zoomScaleSheetLayoutView="70" workbookViewId="0">
      <selection activeCell="G50" sqref="G50"/>
    </sheetView>
  </sheetViews>
  <sheetFormatPr defaultRowHeight="15"/>
  <cols>
    <col min="1" max="1" width="7.5703125" customWidth="1"/>
    <col min="2" max="3" width="13.28515625" customWidth="1"/>
    <col min="4" max="4" width="79.28515625" customWidth="1"/>
    <col min="6" max="6" width="11" customWidth="1"/>
    <col min="7" max="7" width="16.5703125" bestFit="1" customWidth="1"/>
    <col min="8" max="8" width="21" bestFit="1" customWidth="1"/>
    <col min="9" max="9" width="23.7109375" bestFit="1" customWidth="1"/>
    <col min="10" max="10" width="15" bestFit="1" customWidth="1"/>
    <col min="12" max="12" width="17.85546875" customWidth="1"/>
    <col min="13" max="13" width="16" bestFit="1" customWidth="1"/>
  </cols>
  <sheetData>
    <row r="1" spans="1:8" ht="15" customHeight="1">
      <c r="A1" s="165" t="s">
        <v>26</v>
      </c>
      <c r="B1" s="166"/>
      <c r="C1" s="166"/>
      <c r="D1" s="166"/>
      <c r="E1" s="166"/>
      <c r="F1" s="166"/>
      <c r="G1" s="166"/>
      <c r="H1" s="167"/>
    </row>
    <row r="2" spans="1:8" ht="15" customHeight="1">
      <c r="A2" s="168"/>
      <c r="B2" s="169"/>
      <c r="C2" s="169"/>
      <c r="D2" s="169"/>
      <c r="E2" s="169"/>
      <c r="F2" s="169"/>
      <c r="G2" s="169"/>
      <c r="H2" s="170"/>
    </row>
    <row r="3" spans="1:8" ht="15" customHeight="1">
      <c r="A3" s="168"/>
      <c r="B3" s="169"/>
      <c r="C3" s="169"/>
      <c r="D3" s="169"/>
      <c r="E3" s="169"/>
      <c r="F3" s="169"/>
      <c r="G3" s="169"/>
      <c r="H3" s="170"/>
    </row>
    <row r="4" spans="1:8" ht="15" customHeight="1">
      <c r="A4" s="168"/>
      <c r="B4" s="169"/>
      <c r="C4" s="169"/>
      <c r="D4" s="169"/>
      <c r="E4" s="169"/>
      <c r="F4" s="169"/>
      <c r="G4" s="169"/>
      <c r="H4" s="170"/>
    </row>
    <row r="5" spans="1:8" ht="15" customHeight="1">
      <c r="A5" s="168"/>
      <c r="B5" s="169"/>
      <c r="C5" s="169"/>
      <c r="D5" s="169"/>
      <c r="E5" s="169"/>
      <c r="F5" s="169"/>
      <c r="G5" s="169"/>
      <c r="H5" s="170"/>
    </row>
    <row r="6" spans="1:8" ht="15" customHeight="1">
      <c r="A6" s="168"/>
      <c r="B6" s="169"/>
      <c r="C6" s="169"/>
      <c r="D6" s="169"/>
      <c r="E6" s="169"/>
      <c r="F6" s="169"/>
      <c r="G6" s="169"/>
      <c r="H6" s="170"/>
    </row>
    <row r="7" spans="1:8" ht="15" customHeight="1">
      <c r="A7" s="168"/>
      <c r="B7" s="169"/>
      <c r="C7" s="169"/>
      <c r="D7" s="169"/>
      <c r="E7" s="169"/>
      <c r="F7" s="169"/>
      <c r="G7" s="169"/>
      <c r="H7" s="170"/>
    </row>
    <row r="8" spans="1:8" ht="15" customHeight="1">
      <c r="A8" s="174" t="s">
        <v>25</v>
      </c>
      <c r="B8" s="175"/>
      <c r="C8" s="175"/>
      <c r="D8" s="175"/>
      <c r="E8" s="175"/>
      <c r="F8" s="175"/>
      <c r="G8" s="175"/>
      <c r="H8" s="176"/>
    </row>
    <row r="9" spans="1:8" ht="15" customHeight="1">
      <c r="A9" s="21"/>
      <c r="B9" s="22"/>
      <c r="C9" s="22"/>
      <c r="D9" s="22"/>
      <c r="E9" s="22"/>
      <c r="F9" s="22"/>
      <c r="G9" s="22"/>
      <c r="H9" s="23"/>
    </row>
    <row r="10" spans="1:8" ht="15" customHeight="1">
      <c r="A10" s="171" t="s">
        <v>8</v>
      </c>
      <c r="B10" s="172"/>
      <c r="C10" s="172"/>
      <c r="D10" s="172"/>
      <c r="E10" s="172"/>
      <c r="F10" s="172"/>
      <c r="G10" s="172"/>
      <c r="H10" s="173"/>
    </row>
    <row r="11" spans="1:8" ht="8.25" customHeight="1">
      <c r="A11" s="3"/>
      <c r="B11" s="163"/>
      <c r="C11" s="163"/>
      <c r="D11" s="163"/>
      <c r="E11" s="163"/>
      <c r="F11" s="163"/>
      <c r="G11" s="163"/>
      <c r="H11" s="164"/>
    </row>
    <row r="12" spans="1:8" ht="15" customHeight="1">
      <c r="A12" s="177" t="s">
        <v>141</v>
      </c>
      <c r="B12" s="178"/>
      <c r="C12" s="178"/>
      <c r="D12" s="178"/>
      <c r="E12" s="178"/>
      <c r="F12" s="178"/>
      <c r="G12" s="178"/>
      <c r="H12" s="179"/>
    </row>
    <row r="13" spans="1:8" ht="15" customHeight="1">
      <c r="A13" s="177" t="s">
        <v>56</v>
      </c>
      <c r="B13" s="178"/>
      <c r="C13" s="178"/>
      <c r="D13" s="178"/>
      <c r="E13" s="178"/>
      <c r="F13" s="178"/>
      <c r="G13" s="178"/>
      <c r="H13" s="179"/>
    </row>
    <row r="14" spans="1:8" ht="15" customHeight="1">
      <c r="A14" s="180" t="s">
        <v>132</v>
      </c>
      <c r="B14" s="181"/>
      <c r="C14" s="181"/>
      <c r="D14" s="181"/>
      <c r="E14" s="161" t="s">
        <v>131</v>
      </c>
      <c r="F14" s="161"/>
      <c r="G14" s="161"/>
      <c r="H14" s="162"/>
    </row>
    <row r="15" spans="1:8" ht="25.5">
      <c r="A15" s="6" t="s">
        <v>0</v>
      </c>
      <c r="B15" s="7" t="s">
        <v>1</v>
      </c>
      <c r="C15" s="7" t="s">
        <v>2</v>
      </c>
      <c r="D15" s="6" t="s">
        <v>3</v>
      </c>
      <c r="E15" s="6" t="s">
        <v>4</v>
      </c>
      <c r="F15" s="6" t="s">
        <v>5</v>
      </c>
      <c r="G15" s="7" t="s">
        <v>6</v>
      </c>
      <c r="H15" s="7" t="s">
        <v>7</v>
      </c>
    </row>
    <row r="16" spans="1:8">
      <c r="A16" s="11">
        <v>1</v>
      </c>
      <c r="B16" s="2"/>
      <c r="C16" s="2"/>
      <c r="D16" s="8" t="s">
        <v>10</v>
      </c>
      <c r="E16" s="2"/>
      <c r="F16" s="2"/>
      <c r="G16" s="14"/>
      <c r="H16" s="14"/>
    </row>
    <row r="17" spans="1:10">
      <c r="A17" s="27" t="s">
        <v>9</v>
      </c>
      <c r="B17" s="29" t="s">
        <v>38</v>
      </c>
      <c r="C17" s="27" t="s">
        <v>125</v>
      </c>
      <c r="D17" s="30" t="s">
        <v>126</v>
      </c>
      <c r="E17" s="27" t="s">
        <v>18</v>
      </c>
      <c r="F17" s="25">
        <f>4*1.5</f>
        <v>6</v>
      </c>
      <c r="G17" s="28"/>
      <c r="H17" s="28"/>
      <c r="I17" s="17"/>
    </row>
    <row r="18" spans="1:10">
      <c r="A18" s="27" t="s">
        <v>31</v>
      </c>
      <c r="B18" s="29" t="s">
        <v>38</v>
      </c>
      <c r="C18" s="27" t="s">
        <v>62</v>
      </c>
      <c r="D18" s="30" t="s">
        <v>61</v>
      </c>
      <c r="E18" s="27" t="s">
        <v>20</v>
      </c>
      <c r="F18" s="25">
        <f>8*30</f>
        <v>240</v>
      </c>
      <c r="G18" s="28"/>
      <c r="H18" s="28"/>
    </row>
    <row r="19" spans="1:10">
      <c r="A19" s="27" t="s">
        <v>36</v>
      </c>
      <c r="B19" s="29" t="s">
        <v>38</v>
      </c>
      <c r="C19" s="27" t="s">
        <v>44</v>
      </c>
      <c r="D19" s="30" t="s">
        <v>45</v>
      </c>
      <c r="E19" s="27" t="s">
        <v>19</v>
      </c>
      <c r="F19" s="25">
        <f>0.5*0.5*1.1*1.3*9</f>
        <v>3.2175000000000002</v>
      </c>
      <c r="G19" s="28"/>
      <c r="H19" s="28"/>
    </row>
    <row r="20" spans="1:10">
      <c r="A20" s="27" t="s">
        <v>37</v>
      </c>
      <c r="B20" s="29" t="s">
        <v>38</v>
      </c>
      <c r="C20" s="27" t="s">
        <v>29</v>
      </c>
      <c r="D20" s="30" t="s">
        <v>46</v>
      </c>
      <c r="E20" s="27" t="s">
        <v>19</v>
      </c>
      <c r="F20" s="25">
        <f>0.5*0.5*0.2*2*9*1.3</f>
        <v>1.1700000000000002</v>
      </c>
      <c r="G20" s="28"/>
      <c r="H20" s="28"/>
    </row>
    <row r="21" spans="1:10" ht="29.25">
      <c r="A21" s="27" t="s">
        <v>53</v>
      </c>
      <c r="B21" s="29" t="s">
        <v>38</v>
      </c>
      <c r="C21" s="27" t="s">
        <v>23</v>
      </c>
      <c r="D21" s="30" t="s">
        <v>30</v>
      </c>
      <c r="E21" s="27" t="s">
        <v>19</v>
      </c>
      <c r="F21" s="25">
        <f>F20</f>
        <v>1.1700000000000002</v>
      </c>
      <c r="G21" s="28"/>
      <c r="H21" s="28"/>
    </row>
    <row r="22" spans="1:10">
      <c r="A22" s="27" t="s">
        <v>54</v>
      </c>
      <c r="B22" s="29" t="s">
        <v>38</v>
      </c>
      <c r="C22" s="27" t="s">
        <v>40</v>
      </c>
      <c r="D22" s="30" t="s">
        <v>39</v>
      </c>
      <c r="E22" s="27" t="s">
        <v>19</v>
      </c>
      <c r="F22" s="25">
        <f>0.5*0.5*0.7*9*1.3</f>
        <v>2.0474999999999999</v>
      </c>
      <c r="G22" s="28"/>
      <c r="H22" s="28"/>
    </row>
    <row r="23" spans="1:10">
      <c r="A23" s="27" t="s">
        <v>55</v>
      </c>
      <c r="B23" s="29" t="s">
        <v>38</v>
      </c>
      <c r="C23" s="29" t="s">
        <v>32</v>
      </c>
      <c r="D23" s="49" t="s">
        <v>33</v>
      </c>
      <c r="E23" s="29" t="s">
        <v>20</v>
      </c>
      <c r="F23" s="50">
        <f>10*1</f>
        <v>10</v>
      </c>
      <c r="G23" s="51"/>
      <c r="H23" s="28"/>
    </row>
    <row r="24" spans="1:10">
      <c r="A24" s="27" t="s">
        <v>127</v>
      </c>
      <c r="B24" s="29" t="s">
        <v>38</v>
      </c>
      <c r="C24" s="29" t="s">
        <v>34</v>
      </c>
      <c r="D24" s="49" t="s">
        <v>35</v>
      </c>
      <c r="E24" s="29" t="s">
        <v>60</v>
      </c>
      <c r="F24" s="50">
        <f>10*4</f>
        <v>40</v>
      </c>
      <c r="G24" s="51"/>
      <c r="H24" s="28"/>
      <c r="I24" s="17"/>
    </row>
    <row r="25" spans="1:10">
      <c r="A25" s="27"/>
      <c r="B25" s="29"/>
      <c r="C25" s="29"/>
      <c r="D25" s="58" t="s">
        <v>63</v>
      </c>
      <c r="E25" s="29"/>
      <c r="F25" s="50"/>
      <c r="G25" s="51"/>
      <c r="H25" s="33"/>
      <c r="I25" s="17"/>
      <c r="J25" s="17"/>
    </row>
    <row r="26" spans="1:10">
      <c r="A26" s="11">
        <v>2</v>
      </c>
      <c r="B26" s="2"/>
      <c r="C26" s="2"/>
      <c r="D26" s="8" t="s">
        <v>65</v>
      </c>
      <c r="E26" s="2"/>
      <c r="F26" s="2"/>
      <c r="G26" s="14"/>
      <c r="H26" s="14"/>
    </row>
    <row r="27" spans="1:10" ht="29.25">
      <c r="A27" s="27" t="s">
        <v>11</v>
      </c>
      <c r="B27" s="29" t="s">
        <v>38</v>
      </c>
      <c r="C27" s="27" t="s">
        <v>58</v>
      </c>
      <c r="D27" s="30" t="s">
        <v>59</v>
      </c>
      <c r="E27" s="27" t="s">
        <v>41</v>
      </c>
      <c r="F27" s="25">
        <v>9</v>
      </c>
      <c r="G27" s="28"/>
      <c r="H27" s="28"/>
    </row>
    <row r="28" spans="1:10" ht="29.25">
      <c r="A28" s="27" t="s">
        <v>27</v>
      </c>
      <c r="B28" s="29" t="s">
        <v>38</v>
      </c>
      <c r="C28" s="27" t="s">
        <v>42</v>
      </c>
      <c r="D28" s="30" t="s">
        <v>43</v>
      </c>
      <c r="E28" s="27" t="s">
        <v>41</v>
      </c>
      <c r="F28" s="25">
        <f>9*2</f>
        <v>18</v>
      </c>
      <c r="G28" s="28"/>
      <c r="H28" s="28"/>
      <c r="I28" s="17"/>
    </row>
    <row r="29" spans="1:10">
      <c r="A29" s="57"/>
      <c r="B29" s="57"/>
      <c r="C29" s="57"/>
      <c r="D29" s="58" t="s">
        <v>64</v>
      </c>
      <c r="E29" s="57"/>
      <c r="F29" s="57"/>
      <c r="G29" s="57"/>
      <c r="H29" s="59"/>
      <c r="I29" s="17"/>
    </row>
    <row r="30" spans="1:10">
      <c r="A30" s="11">
        <v>3</v>
      </c>
      <c r="B30" s="2"/>
      <c r="C30" s="2"/>
      <c r="D30" s="8" t="s">
        <v>66</v>
      </c>
      <c r="E30" s="2"/>
      <c r="F30" s="2"/>
      <c r="G30" s="14"/>
      <c r="H30" s="14"/>
    </row>
    <row r="31" spans="1:10" ht="28.5">
      <c r="A31" s="27" t="s">
        <v>12</v>
      </c>
      <c r="B31" s="29" t="s">
        <v>38</v>
      </c>
      <c r="C31" s="29" t="s">
        <v>51</v>
      </c>
      <c r="D31" s="49" t="s">
        <v>52</v>
      </c>
      <c r="E31" s="29" t="s">
        <v>41</v>
      </c>
      <c r="F31" s="50">
        <f>((53-9)+23)*2</f>
        <v>134</v>
      </c>
      <c r="G31" s="51"/>
      <c r="H31" s="28"/>
    </row>
    <row r="32" spans="1:10">
      <c r="A32" s="27" t="s">
        <v>28</v>
      </c>
      <c r="B32" s="29" t="s">
        <v>38</v>
      </c>
      <c r="C32" s="27" t="s">
        <v>49</v>
      </c>
      <c r="D32" s="30" t="s">
        <v>50</v>
      </c>
      <c r="E32" s="27" t="s">
        <v>20</v>
      </c>
      <c r="F32" s="25">
        <f>(40+42+17+41+74+84+80+24+16)*3+(11*8*3)</f>
        <v>1518</v>
      </c>
      <c r="G32" s="28"/>
      <c r="H32" s="28"/>
    </row>
    <row r="33" spans="1:13">
      <c r="A33" s="57"/>
      <c r="B33" s="57"/>
      <c r="C33" s="57"/>
      <c r="D33" s="58" t="s">
        <v>67</v>
      </c>
      <c r="E33" s="57"/>
      <c r="F33" s="57"/>
      <c r="G33" s="57"/>
      <c r="H33" s="59"/>
      <c r="I33" s="17"/>
    </row>
    <row r="34" spans="1:13">
      <c r="A34" s="11">
        <v>4</v>
      </c>
      <c r="B34" s="2"/>
      <c r="C34" s="2"/>
      <c r="D34" s="8" t="s">
        <v>68</v>
      </c>
      <c r="E34" s="2"/>
      <c r="F34" s="2"/>
      <c r="G34" s="14"/>
      <c r="H34" s="14"/>
      <c r="I34" s="17"/>
    </row>
    <row r="35" spans="1:13">
      <c r="A35" s="27" t="s">
        <v>13</v>
      </c>
      <c r="B35" s="29" t="s">
        <v>38</v>
      </c>
      <c r="C35" s="27" t="s">
        <v>47</v>
      </c>
      <c r="D35" s="30" t="s">
        <v>48</v>
      </c>
      <c r="E35" s="27" t="s">
        <v>18</v>
      </c>
      <c r="F35" s="25">
        <f>((2*3.141516*0.05)*8)*53</f>
        <v>133.2002784</v>
      </c>
      <c r="G35" s="28"/>
      <c r="H35" s="28"/>
    </row>
    <row r="36" spans="1:13" ht="20.25" customHeight="1">
      <c r="A36" s="27" t="s">
        <v>14</v>
      </c>
      <c r="B36" s="29" t="s">
        <v>38</v>
      </c>
      <c r="C36" s="27" t="s">
        <v>70</v>
      </c>
      <c r="D36" s="30" t="s">
        <v>69</v>
      </c>
      <c r="E36" s="27" t="s">
        <v>18</v>
      </c>
      <c r="F36" s="25">
        <f>F35</f>
        <v>133.2002784</v>
      </c>
      <c r="G36" s="28"/>
      <c r="H36" s="28"/>
    </row>
    <row r="37" spans="1:13">
      <c r="A37" s="27"/>
      <c r="B37" s="29"/>
      <c r="C37" s="27"/>
      <c r="D37" s="20" t="s">
        <v>24</v>
      </c>
      <c r="E37" s="27"/>
      <c r="F37" s="52"/>
      <c r="G37" s="52"/>
      <c r="H37" s="33"/>
      <c r="I37" s="17"/>
    </row>
    <row r="38" spans="1:13">
      <c r="A38" s="26"/>
      <c r="B38" s="29"/>
      <c r="C38" s="27"/>
      <c r="D38" s="48"/>
      <c r="E38" s="27"/>
      <c r="F38" s="25"/>
      <c r="G38" s="33"/>
      <c r="H38" s="33"/>
      <c r="I38" s="17"/>
    </row>
    <row r="39" spans="1:13">
      <c r="A39" s="10"/>
      <c r="B39" s="4"/>
      <c r="C39" s="4"/>
      <c r="D39" s="12" t="s">
        <v>15</v>
      </c>
      <c r="E39" s="4"/>
      <c r="F39" s="4"/>
      <c r="G39" s="12"/>
      <c r="H39" s="15"/>
      <c r="I39" s="56"/>
    </row>
    <row r="40" spans="1:13">
      <c r="A40" s="10"/>
      <c r="B40" s="4"/>
      <c r="C40" s="4"/>
      <c r="D40" s="12" t="s">
        <v>16</v>
      </c>
      <c r="E40" s="4"/>
      <c r="F40" s="32">
        <v>0.25</v>
      </c>
      <c r="G40" s="31"/>
      <c r="H40" s="16"/>
      <c r="I40" s="18"/>
    </row>
    <row r="41" spans="1:13">
      <c r="A41" s="9"/>
      <c r="B41" s="13"/>
      <c r="C41" s="13"/>
      <c r="D41" s="5" t="s">
        <v>17</v>
      </c>
      <c r="E41" s="2"/>
      <c r="F41" s="2"/>
      <c r="G41" s="2"/>
      <c r="H41" s="19"/>
      <c r="I41" s="17"/>
    </row>
    <row r="42" spans="1:13">
      <c r="A42" s="183" t="s">
        <v>129</v>
      </c>
      <c r="B42" s="183"/>
      <c r="C42" s="183"/>
      <c r="D42" s="183"/>
      <c r="I42" s="17"/>
    </row>
    <row r="43" spans="1:13">
      <c r="M43" s="24"/>
    </row>
    <row r="44" spans="1:13">
      <c r="E44" s="182"/>
      <c r="F44" s="182"/>
      <c r="G44" s="182"/>
      <c r="H44" s="182"/>
      <c r="M44" s="17"/>
    </row>
    <row r="45" spans="1:13">
      <c r="E45" s="160"/>
      <c r="F45" s="160"/>
      <c r="G45" s="160"/>
      <c r="H45" s="160"/>
    </row>
    <row r="46" spans="1:13">
      <c r="E46" s="160"/>
      <c r="F46" s="160"/>
      <c r="G46" s="160"/>
      <c r="H46" s="160"/>
    </row>
    <row r="47" spans="1:13">
      <c r="E47" s="160"/>
      <c r="F47" s="160"/>
      <c r="G47" s="160"/>
      <c r="H47" s="160"/>
      <c r="I47" s="17"/>
    </row>
    <row r="51" spans="1:1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</row>
    <row r="52" spans="1:11">
      <c r="A52" s="34"/>
      <c r="B52" s="34"/>
      <c r="C52" s="35"/>
      <c r="D52" s="36"/>
      <c r="E52" s="35"/>
      <c r="F52" s="37"/>
      <c r="G52" s="38"/>
      <c r="H52" s="39"/>
      <c r="I52" s="40"/>
      <c r="J52" s="34"/>
      <c r="K52" s="34"/>
    </row>
    <row r="53" spans="1:11">
      <c r="A53" s="34"/>
      <c r="B53" s="34"/>
      <c r="C53" s="35"/>
      <c r="D53" s="41"/>
      <c r="E53" s="35"/>
      <c r="F53" s="42"/>
      <c r="G53" s="38"/>
      <c r="H53" s="34"/>
      <c r="I53" s="34"/>
      <c r="J53" s="43"/>
      <c r="K53" s="34"/>
    </row>
    <row r="54" spans="1:11">
      <c r="A54" s="34"/>
      <c r="B54" s="34"/>
      <c r="C54" s="35"/>
      <c r="D54" s="38"/>
      <c r="E54" s="35"/>
      <c r="F54" s="37"/>
      <c r="H54" s="39"/>
      <c r="I54" s="39"/>
      <c r="J54" s="39"/>
      <c r="K54" s="34"/>
    </row>
    <row r="55" spans="1:11">
      <c r="A55" s="34"/>
      <c r="B55" s="34"/>
      <c r="C55" s="34"/>
      <c r="D55" s="34"/>
      <c r="E55" s="34"/>
      <c r="F55" s="34"/>
      <c r="G55" s="34"/>
      <c r="H55" s="39"/>
      <c r="I55" s="34"/>
      <c r="J55" s="34"/>
      <c r="K55" s="34"/>
    </row>
    <row r="56" spans="1:1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</row>
    <row r="57" spans="1:11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</row>
    <row r="58" spans="1:11">
      <c r="A58" s="34"/>
      <c r="B58" s="34"/>
      <c r="C58" s="44"/>
      <c r="D58" s="45"/>
      <c r="E58" s="44"/>
      <c r="F58" s="42"/>
      <c r="G58" s="46"/>
      <c r="H58" s="39"/>
      <c r="I58" s="39"/>
      <c r="J58" s="34"/>
      <c r="K58" s="34"/>
    </row>
    <row r="59" spans="1:11">
      <c r="A59" s="34"/>
      <c r="B59" s="34"/>
      <c r="C59" s="44"/>
      <c r="D59" s="45"/>
      <c r="E59" s="44"/>
      <c r="F59" s="42"/>
      <c r="G59" s="46"/>
      <c r="H59" s="39"/>
      <c r="I59" s="39"/>
      <c r="J59" s="34"/>
      <c r="K59" s="34"/>
    </row>
    <row r="60" spans="1:11">
      <c r="A60" s="34"/>
      <c r="B60" s="34"/>
      <c r="C60" s="34"/>
      <c r="D60" s="34"/>
      <c r="E60" s="34"/>
      <c r="F60" s="47"/>
      <c r="G60" s="34"/>
      <c r="H60" s="39"/>
      <c r="I60" s="39"/>
      <c r="J60" s="34"/>
      <c r="K60" s="34"/>
    </row>
    <row r="61" spans="1:11">
      <c r="A61" s="34"/>
      <c r="B61" s="34"/>
      <c r="C61" s="34"/>
      <c r="D61" s="34"/>
      <c r="E61" s="34"/>
      <c r="F61" s="34"/>
      <c r="G61" s="34"/>
      <c r="H61" s="34"/>
      <c r="I61" s="39"/>
      <c r="J61" s="34"/>
      <c r="K61" s="34"/>
    </row>
    <row r="62" spans="1:11">
      <c r="A62" s="34"/>
      <c r="B62" s="34"/>
      <c r="C62" s="34"/>
      <c r="D62" s="34"/>
      <c r="E62" s="34"/>
      <c r="F62" s="34"/>
      <c r="G62" s="34"/>
      <c r="H62" s="34"/>
      <c r="I62" s="39"/>
      <c r="J62" s="34"/>
      <c r="K62" s="34"/>
    </row>
    <row r="63" spans="1:11">
      <c r="A63" s="34"/>
      <c r="B63" s="34"/>
      <c r="C63" s="34"/>
      <c r="D63" s="34"/>
      <c r="E63" s="34"/>
      <c r="F63" s="34"/>
      <c r="G63" s="34"/>
      <c r="H63" s="34"/>
      <c r="I63" s="39"/>
      <c r="J63" s="34"/>
      <c r="K63" s="34"/>
    </row>
    <row r="64" spans="1:11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</row>
    <row r="65" spans="1:11">
      <c r="A65" s="34"/>
      <c r="B65" s="34"/>
      <c r="C65" s="34"/>
      <c r="D65" s="34"/>
      <c r="E65" s="34"/>
      <c r="F65" s="34"/>
      <c r="G65" s="34"/>
      <c r="H65" s="34"/>
      <c r="I65" s="39"/>
      <c r="J65" s="34"/>
      <c r="K65" s="34"/>
    </row>
    <row r="66" spans="1:11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1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</row>
    <row r="258" spans="1:8">
      <c r="A258" s="1"/>
      <c r="B258" s="1"/>
      <c r="C258" s="1"/>
      <c r="D258" s="1"/>
      <c r="E258" s="1"/>
      <c r="F258" s="1"/>
      <c r="G258" s="1"/>
      <c r="H258" s="1"/>
    </row>
    <row r="259" spans="1:8">
      <c r="A259" s="1"/>
      <c r="B259" s="1"/>
      <c r="C259" s="1"/>
      <c r="D259" s="1"/>
      <c r="E259" s="1"/>
      <c r="F259" s="1"/>
      <c r="G259" s="1"/>
      <c r="H259" s="1"/>
    </row>
    <row r="260" spans="1:8">
      <c r="A260" s="1"/>
      <c r="B260" s="1"/>
      <c r="C260" s="1"/>
      <c r="D260" s="1"/>
      <c r="E260" s="1"/>
      <c r="F260" s="1"/>
      <c r="G260" s="1"/>
      <c r="H260" s="1"/>
    </row>
    <row r="261" spans="1:8">
      <c r="A261" s="1"/>
      <c r="B261" s="1"/>
      <c r="C261" s="1"/>
      <c r="D261" s="1"/>
      <c r="E261" s="1"/>
      <c r="F261" s="1"/>
      <c r="G261" s="1"/>
      <c r="H261" s="1"/>
    </row>
    <row r="262" spans="1:8">
      <c r="A262" s="1"/>
      <c r="B262" s="1"/>
      <c r="C262" s="1"/>
      <c r="D262" s="1"/>
      <c r="E262" s="1"/>
      <c r="F262" s="1"/>
      <c r="G262" s="1"/>
      <c r="H262" s="1"/>
    </row>
    <row r="263" spans="1:8">
      <c r="A263" s="1"/>
      <c r="B263" s="1"/>
      <c r="C263" s="1"/>
      <c r="D263" s="1"/>
      <c r="E263" s="1"/>
      <c r="F263" s="1"/>
      <c r="G263" s="1"/>
      <c r="H263" s="1"/>
    </row>
    <row r="264" spans="1:8">
      <c r="A264" s="1"/>
      <c r="B264" s="1"/>
      <c r="C264" s="1"/>
      <c r="D264" s="1"/>
      <c r="E264" s="1"/>
      <c r="F264" s="1"/>
      <c r="G264" s="1"/>
      <c r="H264" s="1"/>
    </row>
    <row r="265" spans="1:8">
      <c r="A265" s="1"/>
      <c r="B265" s="1"/>
      <c r="C265" s="1"/>
      <c r="D265" s="1"/>
      <c r="E265" s="1"/>
      <c r="F265" s="1"/>
      <c r="G265" s="1"/>
      <c r="H265" s="1"/>
    </row>
    <row r="266" spans="1:8">
      <c r="A266" s="1"/>
      <c r="B266" s="1"/>
      <c r="C266" s="1"/>
      <c r="D266" s="1"/>
      <c r="E266" s="1"/>
      <c r="F266" s="1"/>
      <c r="G266" s="1"/>
      <c r="H266" s="1"/>
    </row>
    <row r="267" spans="1:8">
      <c r="A267" s="1"/>
      <c r="B267" s="1"/>
      <c r="C267" s="1"/>
      <c r="D267" s="1"/>
      <c r="E267" s="1"/>
      <c r="F267" s="1"/>
      <c r="G267" s="1"/>
      <c r="H267" s="1"/>
    </row>
    <row r="268" spans="1:8">
      <c r="A268" s="1"/>
      <c r="B268" s="1"/>
      <c r="C268" s="1"/>
      <c r="D268" s="1"/>
      <c r="E268" s="1"/>
      <c r="F268" s="1"/>
      <c r="G268" s="1"/>
      <c r="H268" s="1"/>
    </row>
    <row r="269" spans="1:8">
      <c r="A269" s="1"/>
      <c r="B269" s="1"/>
      <c r="C269" s="1"/>
      <c r="D269" s="1"/>
      <c r="E269" s="1"/>
      <c r="F269" s="1"/>
      <c r="G269" s="1"/>
      <c r="H269" s="1"/>
    </row>
    <row r="270" spans="1:8">
      <c r="A270" s="1"/>
      <c r="B270" s="1"/>
      <c r="C270" s="1"/>
      <c r="D270" s="1"/>
      <c r="E270" s="1"/>
      <c r="F270" s="1"/>
      <c r="G270" s="1"/>
      <c r="H270" s="1"/>
    </row>
    <row r="271" spans="1:8">
      <c r="A271" s="1"/>
      <c r="B271" s="1"/>
      <c r="C271" s="1"/>
      <c r="D271" s="1"/>
      <c r="E271" s="1"/>
      <c r="F271" s="1"/>
      <c r="G271" s="1"/>
      <c r="H271" s="1"/>
    </row>
    <row r="272" spans="1:8">
      <c r="A272" s="1"/>
      <c r="B272" s="1"/>
      <c r="C272" s="1"/>
      <c r="D272" s="1"/>
      <c r="E272" s="1"/>
      <c r="F272" s="1"/>
      <c r="G272" s="1"/>
      <c r="H272" s="1"/>
    </row>
    <row r="273" spans="1:8">
      <c r="A273" s="1"/>
      <c r="B273" s="1"/>
      <c r="C273" s="1"/>
      <c r="D273" s="1"/>
      <c r="E273" s="1"/>
      <c r="F273" s="1"/>
      <c r="G273" s="1"/>
      <c r="H273" s="1"/>
    </row>
    <row r="274" spans="1:8">
      <c r="A274" s="1"/>
      <c r="B274" s="1"/>
      <c r="C274" s="1"/>
      <c r="D274" s="1"/>
      <c r="E274" s="1"/>
      <c r="F274" s="1"/>
      <c r="G274" s="1"/>
      <c r="H274" s="1"/>
    </row>
    <row r="275" spans="1:8">
      <c r="A275" s="1"/>
      <c r="B275" s="1"/>
      <c r="C275" s="1"/>
      <c r="D275" s="1"/>
      <c r="E275" s="1"/>
      <c r="F275" s="1"/>
      <c r="G275" s="1"/>
      <c r="H275" s="1"/>
    </row>
    <row r="276" spans="1:8">
      <c r="A276" s="1"/>
      <c r="B276" s="1"/>
      <c r="C276" s="1"/>
      <c r="D276" s="1"/>
      <c r="E276" s="1"/>
      <c r="F276" s="1"/>
      <c r="G276" s="1"/>
      <c r="H276" s="1"/>
    </row>
    <row r="277" spans="1:8">
      <c r="A277" s="1"/>
      <c r="B277" s="1"/>
      <c r="C277" s="1"/>
      <c r="D277" s="1"/>
      <c r="E277" s="1"/>
      <c r="F277" s="1"/>
      <c r="G277" s="1"/>
      <c r="H277" s="1"/>
    </row>
    <row r="278" spans="1:8">
      <c r="A278" s="1"/>
      <c r="B278" s="1"/>
      <c r="C278" s="1"/>
      <c r="D278" s="1"/>
      <c r="E278" s="1"/>
      <c r="F278" s="1"/>
      <c r="G278" s="1"/>
      <c r="H278" s="1"/>
    </row>
    <row r="279" spans="1:8">
      <c r="A279" s="1"/>
      <c r="B279" s="1"/>
      <c r="C279" s="1"/>
      <c r="D279" s="1"/>
      <c r="E279" s="1"/>
      <c r="F279" s="1"/>
      <c r="G279" s="1"/>
      <c r="H279" s="1"/>
    </row>
    <row r="280" spans="1:8">
      <c r="A280" s="1"/>
      <c r="B280" s="1"/>
      <c r="C280" s="1"/>
      <c r="D280" s="1"/>
      <c r="E280" s="1"/>
      <c r="F280" s="1"/>
      <c r="G280" s="1"/>
      <c r="H280" s="1"/>
    </row>
    <row r="281" spans="1:8">
      <c r="A281" s="1"/>
      <c r="B281" s="1"/>
      <c r="C281" s="1"/>
      <c r="D281" s="1"/>
      <c r="E281" s="1"/>
      <c r="F281" s="1"/>
      <c r="G281" s="1"/>
      <c r="H281" s="1"/>
    </row>
    <row r="282" spans="1:8">
      <c r="A282" s="1"/>
      <c r="B282" s="1"/>
      <c r="C282" s="1"/>
      <c r="D282" s="1"/>
      <c r="E282" s="1"/>
      <c r="F282" s="1"/>
      <c r="G282" s="1"/>
      <c r="H282" s="1"/>
    </row>
    <row r="283" spans="1:8">
      <c r="A283" s="1"/>
      <c r="B283" s="1"/>
      <c r="C283" s="1"/>
      <c r="D283" s="1"/>
      <c r="E283" s="1"/>
      <c r="F283" s="1"/>
      <c r="G283" s="1"/>
      <c r="H283" s="1"/>
    </row>
    <row r="284" spans="1:8">
      <c r="A284" s="1"/>
      <c r="B284" s="1"/>
      <c r="C284" s="1"/>
      <c r="D284" s="1"/>
      <c r="E284" s="1"/>
      <c r="F284" s="1"/>
      <c r="G284" s="1"/>
      <c r="H284" s="1"/>
    </row>
    <row r="285" spans="1:8">
      <c r="A285" s="1"/>
      <c r="B285" s="1"/>
      <c r="C285" s="1"/>
      <c r="D285" s="1"/>
      <c r="E285" s="1"/>
      <c r="F285" s="1"/>
      <c r="G285" s="1"/>
      <c r="H285" s="1"/>
    </row>
    <row r="286" spans="1:8">
      <c r="A286" s="1"/>
      <c r="B286" s="1"/>
      <c r="C286" s="1"/>
      <c r="D286" s="1"/>
      <c r="E286" s="1"/>
      <c r="F286" s="1"/>
      <c r="G286" s="1"/>
      <c r="H286" s="1"/>
    </row>
    <row r="287" spans="1:8">
      <c r="A287" s="1"/>
      <c r="B287" s="1"/>
      <c r="C287" s="1"/>
      <c r="D287" s="1"/>
      <c r="E287" s="1"/>
      <c r="F287" s="1"/>
      <c r="G287" s="1"/>
      <c r="H287" s="1"/>
    </row>
    <row r="288" spans="1:8">
      <c r="A288" s="1"/>
      <c r="B288" s="1"/>
      <c r="C288" s="1"/>
      <c r="D288" s="1"/>
      <c r="E288" s="1"/>
      <c r="F288" s="1"/>
      <c r="G288" s="1"/>
      <c r="H288" s="1"/>
    </row>
    <row r="289" spans="1:8">
      <c r="A289" s="1"/>
      <c r="B289" s="1"/>
      <c r="C289" s="1"/>
      <c r="D289" s="1"/>
      <c r="E289" s="1"/>
      <c r="F289" s="1"/>
      <c r="G289" s="1"/>
      <c r="H289" s="1"/>
    </row>
    <row r="290" spans="1:8">
      <c r="A290" s="1"/>
      <c r="B290" s="1"/>
      <c r="C290" s="1"/>
      <c r="D290" s="1"/>
      <c r="E290" s="1"/>
      <c r="F290" s="1"/>
      <c r="G290" s="1"/>
      <c r="H290" s="1"/>
    </row>
    <row r="291" spans="1:8">
      <c r="A291" s="1"/>
      <c r="B291" s="1"/>
      <c r="C291" s="1"/>
      <c r="D291" s="1"/>
      <c r="E291" s="1"/>
      <c r="F291" s="1"/>
      <c r="G291" s="1"/>
      <c r="H291" s="1"/>
    </row>
    <row r="292" spans="1:8">
      <c r="A292" s="1"/>
      <c r="B292" s="1"/>
      <c r="C292" s="1"/>
      <c r="D292" s="1"/>
      <c r="E292" s="1"/>
      <c r="F292" s="1"/>
      <c r="G292" s="1"/>
      <c r="H292" s="1"/>
    </row>
    <row r="293" spans="1:8">
      <c r="A293" s="1"/>
      <c r="B293" s="1"/>
      <c r="C293" s="1"/>
      <c r="D293" s="1"/>
      <c r="E293" s="1"/>
      <c r="F293" s="1"/>
      <c r="G293" s="1"/>
      <c r="H293" s="1"/>
    </row>
    <row r="294" spans="1:8">
      <c r="A294" s="1"/>
      <c r="B294" s="1"/>
      <c r="C294" s="1"/>
      <c r="D294" s="1"/>
      <c r="E294" s="1"/>
      <c r="F294" s="1"/>
      <c r="G294" s="1"/>
      <c r="H294" s="1"/>
    </row>
    <row r="295" spans="1:8">
      <c r="A295" s="1"/>
      <c r="B295" s="1"/>
      <c r="C295" s="1"/>
      <c r="D295" s="1"/>
      <c r="E295" s="1"/>
      <c r="F295" s="1"/>
      <c r="G295" s="1"/>
      <c r="H295" s="1"/>
    </row>
    <row r="296" spans="1:8">
      <c r="A296" s="1"/>
      <c r="B296" s="1"/>
      <c r="C296" s="1"/>
      <c r="D296" s="1"/>
      <c r="E296" s="1"/>
      <c r="F296" s="1"/>
      <c r="G296" s="1"/>
      <c r="H296" s="1"/>
    </row>
    <row r="297" spans="1:8">
      <c r="A297" s="1"/>
      <c r="B297" s="1"/>
      <c r="C297" s="1"/>
      <c r="D297" s="1"/>
      <c r="E297" s="1"/>
      <c r="F297" s="1"/>
      <c r="G297" s="1"/>
      <c r="H297" s="1"/>
    </row>
    <row r="298" spans="1:8">
      <c r="A298" s="1"/>
      <c r="B298" s="1"/>
      <c r="C298" s="1"/>
      <c r="D298" s="1"/>
      <c r="E298" s="1"/>
      <c r="F298" s="1"/>
      <c r="G298" s="1"/>
      <c r="H298" s="1"/>
    </row>
    <row r="299" spans="1:8">
      <c r="A299" s="1"/>
      <c r="B299" s="1"/>
      <c r="C299" s="1"/>
      <c r="D299" s="1"/>
      <c r="E299" s="1"/>
      <c r="F299" s="1"/>
      <c r="G299" s="1"/>
      <c r="H299" s="1"/>
    </row>
    <row r="300" spans="1:8">
      <c r="A300" s="1"/>
      <c r="B300" s="1"/>
      <c r="C300" s="1"/>
      <c r="D300" s="1"/>
      <c r="E300" s="1"/>
      <c r="F300" s="1"/>
      <c r="G300" s="1"/>
      <c r="H300" s="1"/>
    </row>
    <row r="301" spans="1:8">
      <c r="A301" s="1"/>
      <c r="B301" s="1"/>
      <c r="C301" s="1"/>
      <c r="D301" s="1"/>
      <c r="E301" s="1"/>
      <c r="F301" s="1"/>
      <c r="G301" s="1"/>
      <c r="H301" s="1"/>
    </row>
    <row r="302" spans="1:8">
      <c r="A302" s="1"/>
      <c r="B302" s="1"/>
      <c r="C302" s="1"/>
      <c r="D302" s="1"/>
      <c r="E302" s="1"/>
      <c r="F302" s="1"/>
      <c r="G302" s="1"/>
      <c r="H302" s="1"/>
    </row>
    <row r="303" spans="1:8">
      <c r="A303" s="1"/>
      <c r="B303" s="1"/>
      <c r="C303" s="1"/>
      <c r="D303" s="1"/>
      <c r="E303" s="1"/>
      <c r="F303" s="1"/>
      <c r="G303" s="1"/>
      <c r="H303" s="1"/>
    </row>
    <row r="304" spans="1:8">
      <c r="A304" s="1"/>
      <c r="B304" s="1"/>
      <c r="C304" s="1"/>
      <c r="D304" s="1"/>
      <c r="E304" s="1"/>
      <c r="F304" s="1"/>
      <c r="G304" s="1"/>
      <c r="H304" s="1"/>
    </row>
    <row r="305" spans="1:8">
      <c r="A305" s="1"/>
      <c r="B305" s="1"/>
      <c r="C305" s="1"/>
      <c r="D305" s="1"/>
      <c r="E305" s="1"/>
      <c r="F305" s="1"/>
      <c r="G305" s="1"/>
      <c r="H305" s="1"/>
    </row>
    <row r="306" spans="1:8">
      <c r="A306" s="1"/>
      <c r="B306" s="1"/>
      <c r="C306" s="1"/>
      <c r="D306" s="1"/>
      <c r="E306" s="1"/>
      <c r="F306" s="1"/>
      <c r="G306" s="1"/>
      <c r="H306" s="1"/>
    </row>
    <row r="307" spans="1:8">
      <c r="A307" s="1"/>
      <c r="B307" s="1"/>
      <c r="C307" s="1"/>
      <c r="D307" s="1"/>
      <c r="E307" s="1"/>
      <c r="F307" s="1"/>
      <c r="G307" s="1"/>
      <c r="H307" s="1"/>
    </row>
    <row r="308" spans="1:8">
      <c r="A308" s="1"/>
      <c r="B308" s="1"/>
      <c r="C308" s="1"/>
      <c r="D308" s="1"/>
      <c r="E308" s="1"/>
      <c r="F308" s="1"/>
      <c r="G308" s="1"/>
      <c r="H308" s="1"/>
    </row>
    <row r="309" spans="1:8">
      <c r="A309" s="1"/>
      <c r="B309" s="1"/>
      <c r="C309" s="1"/>
      <c r="D309" s="1"/>
      <c r="E309" s="1"/>
      <c r="F309" s="1"/>
      <c r="G309" s="1"/>
      <c r="H309" s="1"/>
    </row>
    <row r="310" spans="1:8">
      <c r="A310" s="1"/>
      <c r="B310" s="1"/>
      <c r="C310" s="1"/>
      <c r="D310" s="1"/>
      <c r="E310" s="1"/>
      <c r="F310" s="1"/>
      <c r="G310" s="1"/>
      <c r="H310" s="1"/>
    </row>
    <row r="311" spans="1:8">
      <c r="A311" s="1"/>
      <c r="B311" s="1"/>
      <c r="C311" s="1"/>
      <c r="D311" s="1"/>
      <c r="E311" s="1"/>
      <c r="F311" s="1"/>
      <c r="G311" s="1"/>
      <c r="H311" s="1"/>
    </row>
    <row r="312" spans="1:8">
      <c r="A312" s="1"/>
      <c r="B312" s="1"/>
      <c r="C312" s="1"/>
      <c r="D312" s="1"/>
      <c r="E312" s="1"/>
      <c r="F312" s="1"/>
      <c r="G312" s="1"/>
      <c r="H312" s="1"/>
    </row>
    <row r="313" spans="1:8">
      <c r="A313" s="1"/>
      <c r="B313" s="1"/>
      <c r="C313" s="1"/>
      <c r="D313" s="1"/>
      <c r="E313" s="1"/>
      <c r="F313" s="1"/>
      <c r="G313" s="1"/>
      <c r="H313" s="1"/>
    </row>
    <row r="314" spans="1:8">
      <c r="A314" s="1"/>
      <c r="B314" s="1"/>
      <c r="C314" s="1"/>
      <c r="D314" s="1"/>
      <c r="E314" s="1"/>
      <c r="F314" s="1"/>
      <c r="G314" s="1"/>
      <c r="H314" s="1"/>
    </row>
    <row r="315" spans="1:8">
      <c r="A315" s="1"/>
      <c r="B315" s="1"/>
      <c r="C315" s="1"/>
      <c r="D315" s="1"/>
      <c r="E315" s="1"/>
      <c r="F315" s="1"/>
      <c r="G315" s="1"/>
      <c r="H315" s="1"/>
    </row>
    <row r="316" spans="1:8">
      <c r="A316" s="1"/>
      <c r="B316" s="1"/>
      <c r="C316" s="1"/>
      <c r="D316" s="1"/>
      <c r="E316" s="1"/>
      <c r="F316" s="1"/>
      <c r="G316" s="1"/>
      <c r="H316" s="1"/>
    </row>
    <row r="317" spans="1:8">
      <c r="A317" s="1"/>
      <c r="B317" s="1"/>
      <c r="C317" s="1"/>
      <c r="D317" s="1"/>
      <c r="E317" s="1"/>
      <c r="F317" s="1"/>
      <c r="G317" s="1"/>
      <c r="H317" s="1"/>
    </row>
    <row r="318" spans="1:8">
      <c r="A318" s="1"/>
      <c r="B318" s="1"/>
      <c r="C318" s="1"/>
      <c r="D318" s="1"/>
      <c r="E318" s="1"/>
      <c r="F318" s="1"/>
      <c r="G318" s="1"/>
      <c r="H318" s="1"/>
    </row>
    <row r="319" spans="1:8">
      <c r="A319" s="1"/>
      <c r="B319" s="1"/>
      <c r="C319" s="1"/>
      <c r="D319" s="1"/>
      <c r="E319" s="1"/>
      <c r="F319" s="1"/>
      <c r="G319" s="1"/>
      <c r="H319" s="1"/>
    </row>
    <row r="320" spans="1:8">
      <c r="A320" s="1"/>
      <c r="B320" s="1"/>
      <c r="C320" s="1"/>
      <c r="D320" s="1"/>
      <c r="E320" s="1"/>
      <c r="F320" s="1"/>
      <c r="G320" s="1"/>
      <c r="H320" s="1"/>
    </row>
    <row r="321" spans="1:8">
      <c r="A321" s="1"/>
      <c r="B321" s="1"/>
      <c r="C321" s="1"/>
      <c r="D321" s="1"/>
      <c r="E321" s="1"/>
      <c r="F321" s="1"/>
      <c r="G321" s="1"/>
      <c r="H321" s="1"/>
    </row>
    <row r="322" spans="1:8">
      <c r="A322" s="1"/>
      <c r="B322" s="1"/>
      <c r="C322" s="1"/>
      <c r="D322" s="1"/>
      <c r="E322" s="1"/>
      <c r="F322" s="1"/>
      <c r="G322" s="1"/>
      <c r="H322" s="1"/>
    </row>
    <row r="323" spans="1:8">
      <c r="A323" s="1"/>
      <c r="B323" s="1"/>
      <c r="C323" s="1"/>
      <c r="D323" s="1"/>
      <c r="E323" s="1"/>
      <c r="F323" s="1"/>
      <c r="G323" s="1"/>
      <c r="H323" s="1"/>
    </row>
    <row r="324" spans="1:8">
      <c r="A324" s="1"/>
      <c r="B324" s="1"/>
      <c r="C324" s="1"/>
      <c r="D324" s="1"/>
      <c r="E324" s="1"/>
      <c r="F324" s="1"/>
      <c r="G324" s="1"/>
      <c r="H324" s="1"/>
    </row>
    <row r="325" spans="1:8">
      <c r="A325" s="1"/>
      <c r="B325" s="1"/>
      <c r="C325" s="1"/>
      <c r="D325" s="1"/>
      <c r="E325" s="1"/>
      <c r="F325" s="1"/>
      <c r="G325" s="1"/>
      <c r="H325" s="1"/>
    </row>
    <row r="326" spans="1:8">
      <c r="A326" s="1"/>
      <c r="B326" s="1"/>
      <c r="C326" s="1"/>
      <c r="D326" s="1"/>
      <c r="E326" s="1"/>
      <c r="F326" s="1"/>
      <c r="G326" s="1"/>
      <c r="H326" s="1"/>
    </row>
    <row r="327" spans="1:8">
      <c r="A327" s="1"/>
      <c r="B327" s="1"/>
      <c r="C327" s="1"/>
      <c r="D327" s="1"/>
      <c r="E327" s="1"/>
      <c r="F327" s="1"/>
      <c r="G327" s="1"/>
      <c r="H327" s="1"/>
    </row>
    <row r="328" spans="1:8">
      <c r="A328" s="1"/>
      <c r="B328" s="1"/>
      <c r="C328" s="1"/>
      <c r="D328" s="1"/>
      <c r="E328" s="1"/>
      <c r="F328" s="1"/>
      <c r="G328" s="1"/>
      <c r="H328" s="1"/>
    </row>
    <row r="329" spans="1:8">
      <c r="A329" s="1"/>
      <c r="B329" s="1"/>
      <c r="C329" s="1"/>
      <c r="D329" s="1"/>
      <c r="E329" s="1"/>
      <c r="F329" s="1"/>
      <c r="G329" s="1"/>
      <c r="H329" s="1"/>
    </row>
    <row r="330" spans="1:8">
      <c r="A330" s="1"/>
      <c r="B330" s="1"/>
      <c r="C330" s="1"/>
      <c r="D330" s="1"/>
      <c r="E330" s="1"/>
      <c r="F330" s="1"/>
      <c r="G330" s="1"/>
      <c r="H330" s="1"/>
    </row>
    <row r="331" spans="1:8">
      <c r="A331" s="1"/>
      <c r="B331" s="1"/>
      <c r="C331" s="1"/>
      <c r="D331" s="1"/>
      <c r="E331" s="1"/>
      <c r="F331" s="1"/>
      <c r="G331" s="1"/>
      <c r="H331" s="1"/>
    </row>
    <row r="332" spans="1:8">
      <c r="A332" s="1"/>
      <c r="B332" s="1"/>
      <c r="C332" s="1"/>
      <c r="D332" s="1"/>
      <c r="E332" s="1"/>
      <c r="F332" s="1"/>
      <c r="G332" s="1"/>
      <c r="H332" s="1"/>
    </row>
    <row r="333" spans="1:8">
      <c r="A333" s="1"/>
      <c r="B333" s="1"/>
      <c r="C333" s="1"/>
      <c r="D333" s="1"/>
      <c r="E333" s="1"/>
      <c r="F333" s="1"/>
      <c r="G333" s="1"/>
      <c r="H333" s="1"/>
    </row>
    <row r="334" spans="1:8">
      <c r="A334" s="1"/>
      <c r="B334" s="1"/>
      <c r="C334" s="1"/>
      <c r="D334" s="1"/>
      <c r="E334" s="1"/>
      <c r="F334" s="1"/>
      <c r="G334" s="1"/>
      <c r="H334" s="1"/>
    </row>
    <row r="335" spans="1:8">
      <c r="A335" s="1"/>
      <c r="B335" s="1"/>
      <c r="C335" s="1"/>
      <c r="D335" s="1"/>
      <c r="E335" s="1"/>
      <c r="F335" s="1"/>
      <c r="G335" s="1"/>
      <c r="H335" s="1"/>
    </row>
    <row r="336" spans="1:8">
      <c r="A336" s="1"/>
      <c r="B336" s="1"/>
      <c r="C336" s="1"/>
      <c r="D336" s="1"/>
      <c r="E336" s="1"/>
      <c r="F336" s="1"/>
      <c r="G336" s="1"/>
      <c r="H336" s="1"/>
    </row>
    <row r="337" spans="1:8">
      <c r="A337" s="1"/>
      <c r="B337" s="1"/>
      <c r="C337" s="1"/>
      <c r="D337" s="1"/>
      <c r="E337" s="1"/>
      <c r="F337" s="1"/>
      <c r="G337" s="1"/>
      <c r="H337" s="1"/>
    </row>
    <row r="338" spans="1:8">
      <c r="A338" s="1"/>
      <c r="B338" s="1"/>
      <c r="C338" s="1"/>
      <c r="D338" s="1"/>
      <c r="E338" s="1"/>
      <c r="F338" s="1"/>
      <c r="G338" s="1"/>
      <c r="H338" s="1"/>
    </row>
    <row r="339" spans="1:8">
      <c r="A339" s="1"/>
      <c r="B339" s="1"/>
      <c r="C339" s="1"/>
      <c r="D339" s="1"/>
      <c r="E339" s="1"/>
      <c r="F339" s="1"/>
      <c r="G339" s="1"/>
      <c r="H339" s="1"/>
    </row>
    <row r="340" spans="1:8">
      <c r="A340" s="1"/>
      <c r="B340" s="1"/>
      <c r="C340" s="1"/>
      <c r="D340" s="1"/>
      <c r="E340" s="1"/>
      <c r="F340" s="1"/>
      <c r="G340" s="1"/>
      <c r="H340" s="1"/>
    </row>
    <row r="341" spans="1:8">
      <c r="A341" s="1"/>
      <c r="B341" s="1"/>
      <c r="C341" s="1"/>
      <c r="D341" s="1"/>
      <c r="E341" s="1"/>
      <c r="F341" s="1"/>
      <c r="G341" s="1"/>
      <c r="H341" s="1"/>
    </row>
    <row r="342" spans="1:8">
      <c r="A342" s="1"/>
      <c r="B342" s="1"/>
      <c r="C342" s="1"/>
      <c r="D342" s="1"/>
      <c r="E342" s="1"/>
      <c r="F342" s="1"/>
      <c r="G342" s="1"/>
      <c r="H342" s="1"/>
    </row>
    <row r="343" spans="1:8">
      <c r="A343" s="1"/>
      <c r="B343" s="1"/>
      <c r="C343" s="1"/>
      <c r="D343" s="1"/>
      <c r="E343" s="1"/>
      <c r="F343" s="1"/>
      <c r="G343" s="1"/>
      <c r="H343" s="1"/>
    </row>
    <row r="344" spans="1:8">
      <c r="A344" s="1"/>
      <c r="B344" s="1"/>
      <c r="C344" s="1"/>
      <c r="D344" s="1"/>
      <c r="E344" s="1"/>
      <c r="F344" s="1"/>
      <c r="G344" s="1"/>
      <c r="H344" s="1"/>
    </row>
    <row r="345" spans="1:8">
      <c r="A345" s="1"/>
      <c r="B345" s="1"/>
      <c r="C345" s="1"/>
      <c r="D345" s="1"/>
      <c r="E345" s="1"/>
      <c r="F345" s="1"/>
      <c r="G345" s="1"/>
      <c r="H345" s="1"/>
    </row>
    <row r="346" spans="1:8">
      <c r="A346" s="1"/>
      <c r="B346" s="1"/>
      <c r="C346" s="1"/>
      <c r="D346" s="1"/>
      <c r="E346" s="1"/>
      <c r="F346" s="1"/>
      <c r="G346" s="1"/>
      <c r="H346" s="1"/>
    </row>
    <row r="347" spans="1:8">
      <c r="A347" s="1"/>
      <c r="B347" s="1"/>
      <c r="C347" s="1"/>
      <c r="D347" s="1"/>
      <c r="E347" s="1"/>
      <c r="F347" s="1"/>
      <c r="G347" s="1"/>
      <c r="H347" s="1"/>
    </row>
    <row r="348" spans="1:8">
      <c r="A348" s="1"/>
      <c r="B348" s="1"/>
      <c r="C348" s="1"/>
      <c r="D348" s="1"/>
      <c r="E348" s="1"/>
      <c r="F348" s="1"/>
      <c r="G348" s="1"/>
      <c r="H348" s="1"/>
    </row>
    <row r="349" spans="1:8">
      <c r="A349" s="1"/>
      <c r="B349" s="1"/>
      <c r="C349" s="1"/>
      <c r="D349" s="1"/>
      <c r="E349" s="1"/>
      <c r="F349" s="1"/>
      <c r="G349" s="1"/>
      <c r="H349" s="1"/>
    </row>
    <row r="350" spans="1:8">
      <c r="A350" s="1"/>
      <c r="B350" s="1"/>
      <c r="C350" s="1"/>
      <c r="D350" s="1"/>
      <c r="E350" s="1"/>
      <c r="F350" s="1"/>
      <c r="G350" s="1"/>
      <c r="H350" s="1"/>
    </row>
    <row r="351" spans="1:8">
      <c r="A351" s="1"/>
      <c r="B351" s="1"/>
      <c r="C351" s="1"/>
      <c r="D351" s="1"/>
      <c r="E351" s="1"/>
      <c r="F351" s="1"/>
      <c r="G351" s="1"/>
      <c r="H351" s="1"/>
    </row>
    <row r="352" spans="1:8">
      <c r="A352" s="1"/>
      <c r="B352" s="1"/>
      <c r="C352" s="1"/>
      <c r="D352" s="1"/>
      <c r="E352" s="1"/>
      <c r="F352" s="1"/>
      <c r="G352" s="1"/>
      <c r="H352" s="1"/>
    </row>
    <row r="353" spans="1:8">
      <c r="A353" s="1"/>
      <c r="B353" s="1"/>
      <c r="C353" s="1"/>
      <c r="D353" s="1"/>
      <c r="E353" s="1"/>
      <c r="F353" s="1"/>
      <c r="G353" s="1"/>
      <c r="H353" s="1"/>
    </row>
    <row r="354" spans="1:8">
      <c r="A354" s="1"/>
      <c r="B354" s="1"/>
      <c r="C354" s="1"/>
      <c r="D354" s="1"/>
      <c r="E354" s="1"/>
      <c r="F354" s="1"/>
      <c r="G354" s="1"/>
      <c r="H354" s="1"/>
    </row>
    <row r="355" spans="1:8">
      <c r="A355" s="1"/>
      <c r="B355" s="1"/>
      <c r="C355" s="1"/>
      <c r="D355" s="1"/>
      <c r="E355" s="1"/>
      <c r="F355" s="1"/>
      <c r="G355" s="1"/>
      <c r="H355" s="1"/>
    </row>
    <row r="356" spans="1:8">
      <c r="A356" s="1"/>
      <c r="B356" s="1"/>
      <c r="C356" s="1"/>
      <c r="D356" s="1"/>
      <c r="E356" s="1"/>
      <c r="F356" s="1"/>
      <c r="G356" s="1"/>
      <c r="H356" s="1"/>
    </row>
    <row r="357" spans="1:8">
      <c r="A357" s="1"/>
      <c r="B357" s="1"/>
      <c r="C357" s="1"/>
      <c r="D357" s="1"/>
      <c r="E357" s="1"/>
      <c r="F357" s="1"/>
      <c r="G357" s="1"/>
      <c r="H357" s="1"/>
    </row>
    <row r="358" spans="1:8">
      <c r="A358" s="1"/>
      <c r="B358" s="1"/>
      <c r="C358" s="1"/>
      <c r="D358" s="1"/>
      <c r="E358" s="1"/>
      <c r="F358" s="1"/>
      <c r="G358" s="1"/>
      <c r="H358" s="1"/>
    </row>
    <row r="359" spans="1:8">
      <c r="A359" s="1"/>
      <c r="B359" s="1"/>
      <c r="C359" s="1"/>
      <c r="D359" s="1"/>
      <c r="E359" s="1"/>
      <c r="F359" s="1"/>
      <c r="G359" s="1"/>
      <c r="H359" s="1"/>
    </row>
    <row r="360" spans="1:8">
      <c r="A360" s="1"/>
      <c r="B360" s="1"/>
      <c r="C360" s="1"/>
      <c r="D360" s="1"/>
      <c r="E360" s="1"/>
      <c r="F360" s="1"/>
      <c r="G360" s="1"/>
      <c r="H360" s="1"/>
    </row>
    <row r="361" spans="1:8">
      <c r="A361" s="1"/>
      <c r="B361" s="1"/>
      <c r="C361" s="1"/>
      <c r="D361" s="1"/>
      <c r="E361" s="1"/>
      <c r="F361" s="1"/>
      <c r="G361" s="1"/>
      <c r="H361" s="1"/>
    </row>
    <row r="362" spans="1:8">
      <c r="A362" s="1"/>
      <c r="B362" s="1"/>
      <c r="C362" s="1"/>
      <c r="D362" s="1"/>
      <c r="E362" s="1"/>
      <c r="F362" s="1"/>
      <c r="G362" s="1"/>
      <c r="H362" s="1"/>
    </row>
    <row r="363" spans="1:8">
      <c r="A363" s="1"/>
      <c r="B363" s="1"/>
      <c r="C363" s="1"/>
      <c r="D363" s="1"/>
      <c r="E363" s="1"/>
      <c r="F363" s="1"/>
      <c r="G363" s="1"/>
      <c r="H363" s="1"/>
    </row>
    <row r="364" spans="1:8">
      <c r="A364" s="1"/>
      <c r="B364" s="1"/>
      <c r="C364" s="1"/>
      <c r="D364" s="1"/>
      <c r="E364" s="1"/>
      <c r="F364" s="1"/>
      <c r="G364" s="1"/>
      <c r="H364" s="1"/>
    </row>
    <row r="365" spans="1:8">
      <c r="A365" s="1"/>
      <c r="B365" s="1"/>
      <c r="C365" s="1"/>
      <c r="D365" s="1"/>
      <c r="E365" s="1"/>
      <c r="F365" s="1"/>
      <c r="G365" s="1"/>
      <c r="H365" s="1"/>
    </row>
    <row r="366" spans="1:8">
      <c r="A366" s="1"/>
      <c r="B366" s="1"/>
      <c r="C366" s="1"/>
      <c r="D366" s="1"/>
      <c r="E366" s="1"/>
      <c r="F366" s="1"/>
      <c r="G366" s="1"/>
      <c r="H366" s="1"/>
    </row>
    <row r="367" spans="1:8">
      <c r="A367" s="1"/>
      <c r="B367" s="1"/>
      <c r="C367" s="1"/>
      <c r="D367" s="1"/>
      <c r="E367" s="1"/>
      <c r="F367" s="1"/>
      <c r="G367" s="1"/>
      <c r="H367" s="1"/>
    </row>
    <row r="368" spans="1:8">
      <c r="A368" s="1"/>
      <c r="B368" s="1"/>
      <c r="C368" s="1"/>
      <c r="D368" s="1"/>
      <c r="E368" s="1"/>
      <c r="F368" s="1"/>
      <c r="G368" s="1"/>
      <c r="H368" s="1"/>
    </row>
    <row r="369" spans="1:8">
      <c r="A369" s="1"/>
      <c r="B369" s="1"/>
      <c r="C369" s="1"/>
      <c r="D369" s="1"/>
      <c r="E369" s="1"/>
      <c r="F369" s="1"/>
      <c r="G369" s="1"/>
      <c r="H369" s="1"/>
    </row>
    <row r="370" spans="1:8">
      <c r="A370" s="1"/>
      <c r="B370" s="1"/>
      <c r="C370" s="1"/>
      <c r="D370" s="1"/>
      <c r="E370" s="1"/>
      <c r="F370" s="1"/>
      <c r="G370" s="1"/>
      <c r="H370" s="1"/>
    </row>
    <row r="371" spans="1:8">
      <c r="A371" s="1"/>
      <c r="B371" s="1"/>
      <c r="C371" s="1"/>
      <c r="D371" s="1"/>
      <c r="E371" s="1"/>
      <c r="F371" s="1"/>
      <c r="G371" s="1"/>
      <c r="H371" s="1"/>
    </row>
    <row r="372" spans="1:8">
      <c r="A372" s="1"/>
      <c r="B372" s="1"/>
      <c r="C372" s="1"/>
      <c r="D372" s="1"/>
      <c r="E372" s="1"/>
      <c r="F372" s="1"/>
      <c r="G372" s="1"/>
      <c r="H372" s="1"/>
    </row>
    <row r="373" spans="1:8">
      <c r="A373" s="1"/>
      <c r="B373" s="1"/>
      <c r="C373" s="1"/>
      <c r="D373" s="1"/>
      <c r="E373" s="1"/>
      <c r="F373" s="1"/>
      <c r="G373" s="1"/>
      <c r="H373" s="1"/>
    </row>
    <row r="374" spans="1:8">
      <c r="A374" s="1"/>
      <c r="B374" s="1"/>
      <c r="C374" s="1"/>
      <c r="D374" s="1"/>
      <c r="E374" s="1"/>
      <c r="F374" s="1"/>
      <c r="G374" s="1"/>
      <c r="H374" s="1"/>
    </row>
    <row r="375" spans="1:8">
      <c r="A375" s="1"/>
      <c r="B375" s="1"/>
      <c r="C375" s="1"/>
      <c r="D375" s="1"/>
      <c r="E375" s="1"/>
      <c r="F375" s="1"/>
      <c r="G375" s="1"/>
      <c r="H375" s="1"/>
    </row>
    <row r="376" spans="1:8">
      <c r="A376" s="1"/>
      <c r="B376" s="1"/>
      <c r="C376" s="1"/>
      <c r="D376" s="1"/>
      <c r="E376" s="1"/>
      <c r="F376" s="1"/>
      <c r="G376" s="1"/>
      <c r="H376" s="1"/>
    </row>
    <row r="377" spans="1:8">
      <c r="A377" s="1"/>
      <c r="B377" s="1"/>
      <c r="C377" s="1"/>
      <c r="D377" s="1"/>
      <c r="E377" s="1"/>
      <c r="F377" s="1"/>
      <c r="G377" s="1"/>
      <c r="H377" s="1"/>
    </row>
    <row r="378" spans="1:8">
      <c r="A378" s="1"/>
      <c r="B378" s="1"/>
      <c r="C378" s="1"/>
      <c r="D378" s="1"/>
      <c r="E378" s="1"/>
      <c r="F378" s="1"/>
      <c r="G378" s="1"/>
      <c r="H378" s="1"/>
    </row>
    <row r="379" spans="1:8">
      <c r="A379" s="1"/>
      <c r="B379" s="1"/>
      <c r="C379" s="1"/>
      <c r="D379" s="1"/>
      <c r="E379" s="1"/>
      <c r="F379" s="1"/>
      <c r="G379" s="1"/>
      <c r="H379" s="1"/>
    </row>
    <row r="380" spans="1:8">
      <c r="A380" s="1"/>
      <c r="B380" s="1"/>
      <c r="C380" s="1"/>
      <c r="D380" s="1"/>
      <c r="E380" s="1"/>
      <c r="F380" s="1"/>
      <c r="G380" s="1"/>
      <c r="H380" s="1"/>
    </row>
    <row r="381" spans="1:8">
      <c r="A381" s="1"/>
      <c r="B381" s="1"/>
      <c r="C381" s="1"/>
      <c r="D381" s="1"/>
      <c r="E381" s="1"/>
      <c r="F381" s="1"/>
      <c r="G381" s="1"/>
      <c r="H381" s="1"/>
    </row>
    <row r="382" spans="1:8">
      <c r="A382" s="1"/>
      <c r="B382" s="1"/>
      <c r="C382" s="1"/>
      <c r="D382" s="1"/>
      <c r="E382" s="1"/>
      <c r="F382" s="1"/>
      <c r="G382" s="1"/>
      <c r="H382" s="1"/>
    </row>
    <row r="383" spans="1:8">
      <c r="A383" s="1"/>
      <c r="B383" s="1"/>
      <c r="C383" s="1"/>
      <c r="D383" s="1"/>
      <c r="E383" s="1"/>
      <c r="F383" s="1"/>
      <c r="G383" s="1"/>
      <c r="H383" s="1"/>
    </row>
    <row r="384" spans="1:8">
      <c r="A384" s="1"/>
      <c r="B384" s="1"/>
      <c r="C384" s="1"/>
      <c r="D384" s="1"/>
      <c r="E384" s="1"/>
      <c r="F384" s="1"/>
      <c r="G384" s="1"/>
      <c r="H384" s="1"/>
    </row>
    <row r="385" spans="1:8">
      <c r="A385" s="1"/>
      <c r="B385" s="1"/>
      <c r="C385" s="1"/>
      <c r="D385" s="1"/>
      <c r="E385" s="1"/>
      <c r="F385" s="1"/>
      <c r="G385" s="1"/>
      <c r="H385" s="1"/>
    </row>
    <row r="386" spans="1:8">
      <c r="A386" s="1"/>
      <c r="B386" s="1"/>
      <c r="C386" s="1"/>
      <c r="D386" s="1"/>
      <c r="E386" s="1"/>
      <c r="F386" s="1"/>
      <c r="G386" s="1"/>
      <c r="H386" s="1"/>
    </row>
    <row r="387" spans="1:8">
      <c r="A387" s="1"/>
      <c r="B387" s="1"/>
      <c r="C387" s="1"/>
      <c r="D387" s="1"/>
      <c r="E387" s="1"/>
      <c r="F387" s="1"/>
      <c r="G387" s="1"/>
      <c r="H387" s="1"/>
    </row>
    <row r="388" spans="1:8">
      <c r="A388" s="1"/>
      <c r="B388" s="1"/>
      <c r="C388" s="1"/>
      <c r="D388" s="1"/>
      <c r="E388" s="1"/>
      <c r="F388" s="1"/>
      <c r="G388" s="1"/>
      <c r="H388" s="1"/>
    </row>
    <row r="389" spans="1:8">
      <c r="A389" s="1"/>
      <c r="B389" s="1"/>
      <c r="C389" s="1"/>
      <c r="D389" s="1"/>
      <c r="E389" s="1"/>
      <c r="F389" s="1"/>
      <c r="G389" s="1"/>
      <c r="H389" s="1"/>
    </row>
    <row r="390" spans="1:8">
      <c r="A390" s="1"/>
      <c r="B390" s="1"/>
      <c r="C390" s="1"/>
      <c r="D390" s="1"/>
      <c r="E390" s="1"/>
      <c r="F390" s="1"/>
      <c r="G390" s="1"/>
      <c r="H390" s="1"/>
    </row>
    <row r="391" spans="1:8">
      <c r="A391" s="1"/>
      <c r="B391" s="1"/>
      <c r="C391" s="1"/>
      <c r="D391" s="1"/>
      <c r="E391" s="1"/>
      <c r="F391" s="1"/>
      <c r="G391" s="1"/>
      <c r="H391" s="1"/>
    </row>
    <row r="392" spans="1:8">
      <c r="A392" s="1"/>
      <c r="B392" s="1"/>
      <c r="C392" s="1"/>
      <c r="D392" s="1"/>
      <c r="E392" s="1"/>
      <c r="F392" s="1"/>
      <c r="G392" s="1"/>
      <c r="H392" s="1"/>
    </row>
    <row r="393" spans="1:8">
      <c r="A393" s="1"/>
      <c r="B393" s="1"/>
      <c r="C393" s="1"/>
      <c r="D393" s="1"/>
      <c r="E393" s="1"/>
      <c r="F393" s="1"/>
      <c r="G393" s="1"/>
      <c r="H393" s="1"/>
    </row>
    <row r="394" spans="1:8">
      <c r="A394" s="1"/>
      <c r="B394" s="1"/>
      <c r="C394" s="1"/>
      <c r="D394" s="1"/>
      <c r="E394" s="1"/>
      <c r="F394" s="1"/>
      <c r="G394" s="1"/>
      <c r="H394" s="1"/>
    </row>
    <row r="395" spans="1:8">
      <c r="A395" s="1"/>
      <c r="B395" s="1"/>
      <c r="C395" s="1"/>
      <c r="D395" s="1"/>
      <c r="E395" s="1"/>
      <c r="F395" s="1"/>
      <c r="G395" s="1"/>
      <c r="H395" s="1"/>
    </row>
    <row r="396" spans="1:8">
      <c r="A396" s="1"/>
      <c r="B396" s="1"/>
      <c r="C396" s="1"/>
      <c r="D396" s="1"/>
      <c r="E396" s="1"/>
      <c r="F396" s="1"/>
      <c r="G396" s="1"/>
      <c r="H396" s="1"/>
    </row>
    <row r="397" spans="1:8">
      <c r="A397" s="1"/>
      <c r="B397" s="1"/>
      <c r="C397" s="1"/>
      <c r="D397" s="1"/>
      <c r="E397" s="1"/>
      <c r="F397" s="1"/>
      <c r="G397" s="1"/>
      <c r="H397" s="1"/>
    </row>
    <row r="398" spans="1:8">
      <c r="A398" s="1"/>
      <c r="B398" s="1"/>
      <c r="C398" s="1"/>
      <c r="D398" s="1"/>
      <c r="E398" s="1"/>
      <c r="F398" s="1"/>
      <c r="G398" s="1"/>
      <c r="H398" s="1"/>
    </row>
    <row r="399" spans="1:8">
      <c r="A399" s="1"/>
      <c r="B399" s="1"/>
      <c r="C399" s="1"/>
      <c r="D399" s="1"/>
      <c r="E399" s="1"/>
      <c r="F399" s="1"/>
      <c r="G399" s="1"/>
      <c r="H399" s="1"/>
    </row>
    <row r="400" spans="1:8">
      <c r="A400" s="1"/>
      <c r="B400" s="1"/>
      <c r="C400" s="1"/>
      <c r="D400" s="1"/>
      <c r="E400" s="1"/>
      <c r="F400" s="1"/>
      <c r="G400" s="1"/>
      <c r="H400" s="1"/>
    </row>
    <row r="401" spans="1:8">
      <c r="A401" s="1"/>
      <c r="B401" s="1"/>
      <c r="C401" s="1"/>
      <c r="D401" s="1"/>
      <c r="E401" s="1"/>
      <c r="F401" s="1"/>
      <c r="G401" s="1"/>
      <c r="H401" s="1"/>
    </row>
    <row r="402" spans="1:8">
      <c r="A402" s="1"/>
      <c r="B402" s="1"/>
      <c r="C402" s="1"/>
      <c r="D402" s="1"/>
      <c r="E402" s="1"/>
      <c r="F402" s="1"/>
      <c r="G402" s="1"/>
      <c r="H402" s="1"/>
    </row>
    <row r="403" spans="1:8">
      <c r="A403" s="1"/>
      <c r="B403" s="1"/>
      <c r="C403" s="1"/>
      <c r="D403" s="1"/>
      <c r="E403" s="1"/>
      <c r="F403" s="1"/>
      <c r="G403" s="1"/>
      <c r="H403" s="1"/>
    </row>
    <row r="404" spans="1:8">
      <c r="A404" s="1"/>
      <c r="B404" s="1"/>
      <c r="C404" s="1"/>
      <c r="D404" s="1"/>
      <c r="E404" s="1"/>
      <c r="F404" s="1"/>
      <c r="G404" s="1"/>
      <c r="H404" s="1"/>
    </row>
    <row r="405" spans="1:8">
      <c r="A405" s="1"/>
      <c r="B405" s="1"/>
      <c r="C405" s="1"/>
      <c r="D405" s="1"/>
      <c r="E405" s="1"/>
      <c r="F405" s="1"/>
      <c r="G405" s="1"/>
      <c r="H405" s="1"/>
    </row>
    <row r="406" spans="1:8">
      <c r="A406" s="1"/>
      <c r="B406" s="1"/>
      <c r="C406" s="1"/>
      <c r="D406" s="1"/>
      <c r="E406" s="1"/>
      <c r="F406" s="1"/>
      <c r="G406" s="1"/>
      <c r="H406" s="1"/>
    </row>
    <row r="407" spans="1:8">
      <c r="A407" s="1"/>
      <c r="B407" s="1"/>
      <c r="C407" s="1"/>
      <c r="D407" s="1"/>
      <c r="E407" s="1"/>
      <c r="F407" s="1"/>
      <c r="G407" s="1"/>
      <c r="H407" s="1"/>
    </row>
    <row r="408" spans="1:8">
      <c r="A408" s="1"/>
      <c r="B408" s="1"/>
      <c r="C408" s="1"/>
      <c r="D408" s="1"/>
      <c r="E408" s="1"/>
      <c r="F408" s="1"/>
      <c r="G408" s="1"/>
      <c r="H408" s="1"/>
    </row>
    <row r="409" spans="1:8">
      <c r="A409" s="1"/>
      <c r="B409" s="1"/>
      <c r="C409" s="1"/>
      <c r="D409" s="1"/>
      <c r="E409" s="1"/>
      <c r="F409" s="1"/>
      <c r="G409" s="1"/>
      <c r="H409" s="1"/>
    </row>
    <row r="410" spans="1:8">
      <c r="A410" s="1"/>
      <c r="B410" s="1"/>
      <c r="C410" s="1"/>
      <c r="D410" s="1"/>
      <c r="E410" s="1"/>
      <c r="F410" s="1"/>
      <c r="G410" s="1"/>
      <c r="H410" s="1"/>
    </row>
    <row r="411" spans="1:8">
      <c r="A411" s="1"/>
      <c r="B411" s="1"/>
      <c r="C411" s="1"/>
      <c r="D411" s="1"/>
      <c r="E411" s="1"/>
      <c r="F411" s="1"/>
      <c r="G411" s="1"/>
      <c r="H411" s="1"/>
    </row>
    <row r="412" spans="1:8">
      <c r="A412" s="1"/>
      <c r="B412" s="1"/>
      <c r="C412" s="1"/>
      <c r="D412" s="1"/>
      <c r="E412" s="1"/>
      <c r="F412" s="1"/>
      <c r="G412" s="1"/>
      <c r="H412" s="1"/>
    </row>
    <row r="413" spans="1:8">
      <c r="A413" s="1"/>
      <c r="B413" s="1"/>
      <c r="C413" s="1"/>
      <c r="D413" s="1"/>
      <c r="E413" s="1"/>
      <c r="F413" s="1"/>
      <c r="G413" s="1"/>
      <c r="H413" s="1"/>
    </row>
    <row r="414" spans="1:8">
      <c r="A414" s="1"/>
      <c r="B414" s="1"/>
      <c r="C414" s="1"/>
      <c r="D414" s="1"/>
      <c r="E414" s="1"/>
      <c r="F414" s="1"/>
      <c r="G414" s="1"/>
      <c r="H414" s="1"/>
    </row>
    <row r="415" spans="1:8">
      <c r="A415" s="1"/>
      <c r="B415" s="1"/>
      <c r="C415" s="1"/>
      <c r="D415" s="1"/>
      <c r="E415" s="1"/>
      <c r="F415" s="1"/>
      <c r="G415" s="1"/>
      <c r="H415" s="1"/>
    </row>
    <row r="416" spans="1:8">
      <c r="A416" s="1"/>
      <c r="B416" s="1"/>
      <c r="C416" s="1"/>
      <c r="D416" s="1"/>
      <c r="E416" s="1"/>
      <c r="F416" s="1"/>
      <c r="G416" s="1"/>
      <c r="H416" s="1"/>
    </row>
    <row r="417" spans="1:8">
      <c r="A417" s="1"/>
      <c r="B417" s="1"/>
      <c r="C417" s="1"/>
      <c r="D417" s="1"/>
      <c r="E417" s="1"/>
      <c r="F417" s="1"/>
      <c r="G417" s="1"/>
      <c r="H417" s="1"/>
    </row>
    <row r="418" spans="1:8">
      <c r="A418" s="1"/>
      <c r="B418" s="1"/>
      <c r="C418" s="1"/>
      <c r="D418" s="1"/>
      <c r="E418" s="1"/>
      <c r="F418" s="1"/>
      <c r="G418" s="1"/>
      <c r="H418" s="1"/>
    </row>
    <row r="419" spans="1:8">
      <c r="A419" s="1"/>
      <c r="B419" s="1"/>
      <c r="C419" s="1"/>
      <c r="D419" s="1"/>
      <c r="E419" s="1"/>
      <c r="F419" s="1"/>
      <c r="G419" s="1"/>
      <c r="H419" s="1"/>
    </row>
    <row r="420" spans="1:8">
      <c r="A420" s="1"/>
      <c r="B420" s="1"/>
      <c r="C420" s="1"/>
      <c r="D420" s="1"/>
      <c r="E420" s="1"/>
      <c r="F420" s="1"/>
      <c r="G420" s="1"/>
      <c r="H420" s="1"/>
    </row>
    <row r="421" spans="1:8">
      <c r="A421" s="1"/>
      <c r="B421" s="1"/>
      <c r="C421" s="1"/>
      <c r="D421" s="1"/>
      <c r="E421" s="1"/>
      <c r="F421" s="1"/>
      <c r="G421" s="1"/>
      <c r="H421" s="1"/>
    </row>
    <row r="422" spans="1:8">
      <c r="A422" s="1"/>
      <c r="B422" s="1"/>
      <c r="C422" s="1"/>
      <c r="D422" s="1"/>
      <c r="E422" s="1"/>
      <c r="F422" s="1"/>
      <c r="G422" s="1"/>
      <c r="H422" s="1"/>
    </row>
    <row r="423" spans="1:8">
      <c r="A423" s="1"/>
      <c r="B423" s="1"/>
      <c r="C423" s="1"/>
      <c r="D423" s="1"/>
      <c r="E423" s="1"/>
      <c r="F423" s="1"/>
      <c r="G423" s="1"/>
      <c r="H423" s="1"/>
    </row>
    <row r="424" spans="1:8">
      <c r="A424" s="1"/>
      <c r="B424" s="1"/>
      <c r="C424" s="1"/>
      <c r="D424" s="1"/>
      <c r="E424" s="1"/>
      <c r="F424" s="1"/>
      <c r="G424" s="1"/>
      <c r="H424" s="1"/>
    </row>
    <row r="425" spans="1:8">
      <c r="A425" s="1"/>
      <c r="B425" s="1"/>
      <c r="C425" s="1"/>
      <c r="D425" s="1"/>
      <c r="E425" s="1"/>
      <c r="F425" s="1"/>
      <c r="G425" s="1"/>
      <c r="H425" s="1"/>
    </row>
    <row r="426" spans="1:8">
      <c r="A426" s="1"/>
      <c r="B426" s="1"/>
      <c r="C426" s="1"/>
      <c r="D426" s="1"/>
      <c r="E426" s="1"/>
      <c r="F426" s="1"/>
      <c r="G426" s="1"/>
      <c r="H426" s="1"/>
    </row>
    <row r="427" spans="1:8">
      <c r="A427" s="1"/>
      <c r="B427" s="1"/>
      <c r="C427" s="1"/>
      <c r="D427" s="1"/>
      <c r="E427" s="1"/>
      <c r="F427" s="1"/>
      <c r="G427" s="1"/>
      <c r="H427" s="1"/>
    </row>
    <row r="428" spans="1:8">
      <c r="A428" s="1"/>
      <c r="B428" s="1"/>
      <c r="C428" s="1"/>
      <c r="D428" s="1"/>
      <c r="E428" s="1"/>
      <c r="F428" s="1"/>
      <c r="G428" s="1"/>
      <c r="H428" s="1"/>
    </row>
    <row r="429" spans="1:8">
      <c r="A429" s="1"/>
      <c r="B429" s="1"/>
      <c r="C429" s="1"/>
      <c r="D429" s="1"/>
      <c r="E429" s="1"/>
      <c r="F429" s="1"/>
      <c r="G429" s="1"/>
      <c r="H429" s="1"/>
    </row>
    <row r="430" spans="1:8">
      <c r="A430" s="1"/>
      <c r="B430" s="1"/>
      <c r="C430" s="1"/>
      <c r="D430" s="1"/>
      <c r="E430" s="1"/>
      <c r="F430" s="1"/>
      <c r="G430" s="1"/>
      <c r="H430" s="1"/>
    </row>
    <row r="431" spans="1:8">
      <c r="A431" s="1"/>
      <c r="B431" s="1"/>
      <c r="C431" s="1"/>
      <c r="D431" s="1"/>
      <c r="E431" s="1"/>
      <c r="F431" s="1"/>
      <c r="G431" s="1"/>
      <c r="H431" s="1"/>
    </row>
    <row r="432" spans="1:8">
      <c r="A432" s="1"/>
      <c r="B432" s="1"/>
      <c r="C432" s="1"/>
      <c r="D432" s="1"/>
      <c r="E432" s="1"/>
      <c r="F432" s="1"/>
      <c r="G432" s="1"/>
      <c r="H432" s="1"/>
    </row>
    <row r="433" spans="1:8">
      <c r="A433" s="1"/>
      <c r="B433" s="1"/>
      <c r="C433" s="1"/>
      <c r="D433" s="1"/>
      <c r="E433" s="1"/>
      <c r="F433" s="1"/>
      <c r="G433" s="1"/>
      <c r="H433" s="1"/>
    </row>
    <row r="434" spans="1:8">
      <c r="A434" s="1"/>
      <c r="B434" s="1"/>
      <c r="C434" s="1"/>
      <c r="D434" s="1"/>
      <c r="E434" s="1"/>
      <c r="F434" s="1"/>
      <c r="G434" s="1"/>
      <c r="H434" s="1"/>
    </row>
    <row r="435" spans="1:8">
      <c r="A435" s="1"/>
      <c r="B435" s="1"/>
      <c r="C435" s="1"/>
      <c r="D435" s="1"/>
      <c r="E435" s="1"/>
      <c r="F435" s="1"/>
      <c r="G435" s="1"/>
      <c r="H435" s="1"/>
    </row>
    <row r="436" spans="1:8">
      <c r="A436" s="1"/>
      <c r="B436" s="1"/>
      <c r="C436" s="1"/>
      <c r="D436" s="1"/>
      <c r="E436" s="1"/>
      <c r="F436" s="1"/>
      <c r="G436" s="1"/>
      <c r="H436" s="1"/>
    </row>
    <row r="437" spans="1:8">
      <c r="A437" s="1"/>
      <c r="B437" s="1"/>
      <c r="C437" s="1"/>
      <c r="D437" s="1"/>
      <c r="E437" s="1"/>
      <c r="F437" s="1"/>
      <c r="G437" s="1"/>
      <c r="H437" s="1"/>
    </row>
    <row r="438" spans="1:8">
      <c r="A438" s="1"/>
      <c r="B438" s="1"/>
      <c r="C438" s="1"/>
      <c r="D438" s="1"/>
      <c r="E438" s="1"/>
      <c r="F438" s="1"/>
      <c r="G438" s="1"/>
      <c r="H438" s="1"/>
    </row>
    <row r="439" spans="1:8">
      <c r="A439" s="1"/>
      <c r="B439" s="1"/>
      <c r="C439" s="1"/>
      <c r="D439" s="1"/>
      <c r="E439" s="1"/>
      <c r="F439" s="1"/>
      <c r="G439" s="1"/>
      <c r="H439" s="1"/>
    </row>
    <row r="440" spans="1:8">
      <c r="A440" s="1"/>
      <c r="B440" s="1"/>
      <c r="C440" s="1"/>
      <c r="D440" s="1"/>
      <c r="E440" s="1"/>
      <c r="F440" s="1"/>
      <c r="G440" s="1"/>
      <c r="H440" s="1"/>
    </row>
    <row r="441" spans="1:8">
      <c r="A441" s="1"/>
      <c r="B441" s="1"/>
      <c r="C441" s="1"/>
      <c r="D441" s="1"/>
      <c r="E441" s="1"/>
      <c r="F441" s="1"/>
      <c r="G441" s="1"/>
      <c r="H441" s="1"/>
    </row>
    <row r="442" spans="1:8">
      <c r="A442" s="1"/>
      <c r="B442" s="1"/>
      <c r="C442" s="1"/>
      <c r="D442" s="1"/>
      <c r="E442" s="1"/>
      <c r="F442" s="1"/>
      <c r="G442" s="1"/>
      <c r="H442" s="1"/>
    </row>
    <row r="443" spans="1:8">
      <c r="A443" s="1"/>
      <c r="B443" s="1"/>
      <c r="C443" s="1"/>
      <c r="D443" s="1"/>
      <c r="E443" s="1"/>
      <c r="F443" s="1"/>
      <c r="G443" s="1"/>
      <c r="H443" s="1"/>
    </row>
    <row r="444" spans="1:8">
      <c r="A444" s="1"/>
      <c r="B444" s="1"/>
      <c r="C444" s="1"/>
      <c r="D444" s="1"/>
      <c r="E444" s="1"/>
      <c r="F444" s="1"/>
      <c r="G444" s="1"/>
      <c r="H444" s="1"/>
    </row>
    <row r="445" spans="1:8">
      <c r="A445" s="1"/>
      <c r="B445" s="1"/>
      <c r="C445" s="1"/>
      <c r="D445" s="1"/>
      <c r="E445" s="1"/>
      <c r="F445" s="1"/>
      <c r="G445" s="1"/>
      <c r="H445" s="1"/>
    </row>
    <row r="446" spans="1:8">
      <c r="A446" s="1"/>
      <c r="B446" s="1"/>
      <c r="C446" s="1"/>
      <c r="D446" s="1"/>
      <c r="E446" s="1"/>
      <c r="F446" s="1"/>
      <c r="G446" s="1"/>
      <c r="H446" s="1"/>
    </row>
    <row r="447" spans="1:8">
      <c r="A447" s="1"/>
      <c r="B447" s="1"/>
      <c r="C447" s="1"/>
      <c r="D447" s="1"/>
      <c r="E447" s="1"/>
      <c r="F447" s="1"/>
      <c r="G447" s="1"/>
      <c r="H447" s="1"/>
    </row>
    <row r="448" spans="1:8">
      <c r="A448" s="1"/>
      <c r="B448" s="1"/>
      <c r="C448" s="1"/>
      <c r="D448" s="1"/>
      <c r="E448" s="1"/>
      <c r="F448" s="1"/>
      <c r="G448" s="1"/>
      <c r="H448" s="1"/>
    </row>
    <row r="449" spans="1:8">
      <c r="A449" s="1"/>
      <c r="B449" s="1"/>
      <c r="C449" s="1"/>
      <c r="D449" s="1"/>
      <c r="E449" s="1"/>
      <c r="F449" s="1"/>
      <c r="G449" s="1"/>
      <c r="H449" s="1"/>
    </row>
    <row r="450" spans="1:8">
      <c r="A450" s="1"/>
      <c r="B450" s="1"/>
      <c r="C450" s="1"/>
      <c r="D450" s="1"/>
      <c r="E450" s="1"/>
      <c r="F450" s="1"/>
      <c r="G450" s="1"/>
      <c r="H450" s="1"/>
    </row>
    <row r="451" spans="1:8">
      <c r="A451" s="1"/>
      <c r="B451" s="1"/>
      <c r="C451" s="1"/>
      <c r="D451" s="1"/>
      <c r="E451" s="1"/>
      <c r="F451" s="1"/>
      <c r="G451" s="1"/>
      <c r="H451" s="1"/>
    </row>
    <row r="452" spans="1:8">
      <c r="A452" s="1"/>
      <c r="B452" s="1"/>
      <c r="C452" s="1"/>
      <c r="D452" s="1"/>
      <c r="E452" s="1"/>
      <c r="F452" s="1"/>
      <c r="G452" s="1"/>
      <c r="H452" s="1"/>
    </row>
    <row r="453" spans="1:8">
      <c r="A453" s="1"/>
      <c r="B453" s="1"/>
      <c r="C453" s="1"/>
      <c r="D453" s="1"/>
      <c r="E453" s="1"/>
      <c r="F453" s="1"/>
      <c r="G453" s="1"/>
      <c r="H453" s="1"/>
    </row>
    <row r="454" spans="1:8">
      <c r="A454" s="1"/>
      <c r="B454" s="1"/>
      <c r="C454" s="1"/>
      <c r="D454" s="1"/>
      <c r="E454" s="1"/>
      <c r="F454" s="1"/>
      <c r="G454" s="1"/>
      <c r="H454" s="1"/>
    </row>
    <row r="455" spans="1:8">
      <c r="A455" s="1"/>
      <c r="B455" s="1"/>
      <c r="C455" s="1"/>
      <c r="D455" s="1"/>
      <c r="E455" s="1"/>
      <c r="F455" s="1"/>
      <c r="G455" s="1"/>
      <c r="H455" s="1"/>
    </row>
    <row r="456" spans="1:8">
      <c r="A456" s="1"/>
      <c r="B456" s="1"/>
      <c r="C456" s="1"/>
      <c r="D456" s="1"/>
      <c r="E456" s="1"/>
      <c r="F456" s="1"/>
      <c r="G456" s="1"/>
      <c r="H456" s="1"/>
    </row>
    <row r="457" spans="1:8">
      <c r="A457" s="1"/>
      <c r="B457" s="1"/>
      <c r="C457" s="1"/>
      <c r="D457" s="1"/>
      <c r="E457" s="1"/>
      <c r="F457" s="1"/>
      <c r="G457" s="1"/>
      <c r="H457" s="1"/>
    </row>
    <row r="458" spans="1:8">
      <c r="A458" s="1"/>
      <c r="B458" s="1"/>
      <c r="C458" s="1"/>
      <c r="D458" s="1"/>
      <c r="E458" s="1"/>
      <c r="F458" s="1"/>
      <c r="G458" s="1"/>
      <c r="H458" s="1"/>
    </row>
    <row r="459" spans="1:8">
      <c r="A459" s="1"/>
      <c r="B459" s="1"/>
      <c r="C459" s="1"/>
      <c r="D459" s="1"/>
      <c r="E459" s="1"/>
      <c r="F459" s="1"/>
      <c r="G459" s="1"/>
      <c r="H459" s="1"/>
    </row>
    <row r="460" spans="1:8">
      <c r="A460" s="1"/>
      <c r="B460" s="1"/>
      <c r="C460" s="1"/>
      <c r="D460" s="1"/>
      <c r="E460" s="1"/>
      <c r="F460" s="1"/>
      <c r="G460" s="1"/>
      <c r="H460" s="1"/>
    </row>
    <row r="461" spans="1:8">
      <c r="A461" s="1"/>
      <c r="B461" s="1"/>
      <c r="C461" s="1"/>
      <c r="D461" s="1"/>
      <c r="E461" s="1"/>
      <c r="F461" s="1"/>
      <c r="G461" s="1"/>
      <c r="H461" s="1"/>
    </row>
    <row r="462" spans="1:8">
      <c r="A462" s="1"/>
      <c r="B462" s="1"/>
      <c r="C462" s="1"/>
      <c r="D462" s="1"/>
      <c r="E462" s="1"/>
      <c r="F462" s="1"/>
      <c r="G462" s="1"/>
      <c r="H462" s="1"/>
    </row>
    <row r="463" spans="1:8">
      <c r="A463" s="1"/>
      <c r="B463" s="1"/>
      <c r="C463" s="1"/>
      <c r="D463" s="1"/>
      <c r="E463" s="1"/>
      <c r="F463" s="1"/>
      <c r="G463" s="1"/>
      <c r="H463" s="1"/>
    </row>
    <row r="464" spans="1:8">
      <c r="A464" s="1"/>
      <c r="B464" s="1"/>
      <c r="C464" s="1"/>
      <c r="D464" s="1"/>
      <c r="E464" s="1"/>
      <c r="F464" s="1"/>
      <c r="G464" s="1"/>
      <c r="H464" s="1"/>
    </row>
    <row r="465" spans="1:8">
      <c r="A465" s="1"/>
      <c r="B465" s="1"/>
      <c r="C465" s="1"/>
      <c r="D465" s="1"/>
      <c r="E465" s="1"/>
      <c r="F465" s="1"/>
      <c r="G465" s="1"/>
      <c r="H465" s="1"/>
    </row>
    <row r="466" spans="1:8">
      <c r="A466" s="1"/>
      <c r="B466" s="1"/>
      <c r="C466" s="1"/>
      <c r="D466" s="1"/>
      <c r="E466" s="1"/>
      <c r="F466" s="1"/>
      <c r="G466" s="1"/>
      <c r="H466" s="1"/>
    </row>
    <row r="467" spans="1:8">
      <c r="A467" s="1"/>
      <c r="B467" s="1"/>
      <c r="C467" s="1"/>
      <c r="D467" s="1"/>
      <c r="E467" s="1"/>
      <c r="F467" s="1"/>
      <c r="G467" s="1"/>
      <c r="H467" s="1"/>
    </row>
    <row r="468" spans="1:8">
      <c r="A468" s="1"/>
      <c r="B468" s="1"/>
      <c r="C468" s="1"/>
      <c r="D468" s="1"/>
      <c r="E468" s="1"/>
      <c r="F468" s="1"/>
      <c r="G468" s="1"/>
      <c r="H468" s="1"/>
    </row>
    <row r="469" spans="1:8">
      <c r="A469" s="1"/>
      <c r="B469" s="1"/>
      <c r="C469" s="1"/>
      <c r="D469" s="1"/>
      <c r="E469" s="1"/>
      <c r="F469" s="1"/>
      <c r="G469" s="1"/>
      <c r="H469" s="1"/>
    </row>
    <row r="470" spans="1:8">
      <c r="A470" s="1"/>
      <c r="B470" s="1"/>
      <c r="C470" s="1"/>
      <c r="D470" s="1"/>
      <c r="E470" s="1"/>
      <c r="F470" s="1"/>
      <c r="G470" s="1"/>
      <c r="H470" s="1"/>
    </row>
    <row r="471" spans="1:8">
      <c r="A471" s="1"/>
      <c r="B471" s="1"/>
      <c r="C471" s="1"/>
      <c r="D471" s="1"/>
      <c r="E471" s="1"/>
      <c r="F471" s="1"/>
      <c r="G471" s="1"/>
      <c r="H471" s="1"/>
    </row>
    <row r="472" spans="1:8">
      <c r="A472" s="1"/>
      <c r="B472" s="1"/>
      <c r="C472" s="1"/>
      <c r="D472" s="1"/>
      <c r="E472" s="1"/>
      <c r="F472" s="1"/>
      <c r="G472" s="1"/>
      <c r="H472" s="1"/>
    </row>
    <row r="473" spans="1:8">
      <c r="A473" s="1"/>
      <c r="B473" s="1"/>
      <c r="C473" s="1"/>
      <c r="D473" s="1"/>
      <c r="E473" s="1"/>
      <c r="F473" s="1"/>
      <c r="G473" s="1"/>
      <c r="H473" s="1"/>
    </row>
    <row r="474" spans="1:8">
      <c r="A474" s="1"/>
      <c r="B474" s="1"/>
      <c r="C474" s="1"/>
      <c r="D474" s="1"/>
      <c r="E474" s="1"/>
      <c r="F474" s="1"/>
      <c r="G474" s="1"/>
      <c r="H474" s="1"/>
    </row>
    <row r="475" spans="1:8">
      <c r="A475" s="1"/>
      <c r="B475" s="1"/>
      <c r="C475" s="1"/>
      <c r="D475" s="1"/>
      <c r="E475" s="1"/>
      <c r="F475" s="1"/>
      <c r="G475" s="1"/>
      <c r="H475" s="1"/>
    </row>
    <row r="476" spans="1:8">
      <c r="A476" s="1"/>
      <c r="B476" s="1"/>
      <c r="C476" s="1"/>
      <c r="D476" s="1"/>
      <c r="E476" s="1"/>
      <c r="F476" s="1"/>
      <c r="G476" s="1"/>
      <c r="H476" s="1"/>
    </row>
    <row r="477" spans="1:8">
      <c r="A477" s="1"/>
      <c r="B477" s="1"/>
      <c r="C477" s="1"/>
      <c r="D477" s="1"/>
      <c r="E477" s="1"/>
      <c r="F477" s="1"/>
      <c r="G477" s="1"/>
      <c r="H477" s="1"/>
    </row>
    <row r="478" spans="1:8">
      <c r="A478" s="1"/>
      <c r="B478" s="1"/>
      <c r="C478" s="1"/>
      <c r="D478" s="1"/>
      <c r="E478" s="1"/>
      <c r="F478" s="1"/>
      <c r="G478" s="1"/>
      <c r="H478" s="1"/>
    </row>
    <row r="479" spans="1:8">
      <c r="A479" s="1"/>
      <c r="B479" s="1"/>
      <c r="C479" s="1"/>
      <c r="D479" s="1"/>
      <c r="E479" s="1"/>
      <c r="F479" s="1"/>
      <c r="G479" s="1"/>
      <c r="H479" s="1"/>
    </row>
    <row r="480" spans="1:8">
      <c r="A480" s="1"/>
      <c r="B480" s="1"/>
      <c r="C480" s="1"/>
      <c r="D480" s="1"/>
      <c r="E480" s="1"/>
      <c r="F480" s="1"/>
      <c r="G480" s="1"/>
      <c r="H480" s="1"/>
    </row>
    <row r="481" spans="1:8">
      <c r="A481" s="1"/>
      <c r="B481" s="1"/>
      <c r="C481" s="1"/>
      <c r="D481" s="1"/>
      <c r="E481" s="1"/>
      <c r="F481" s="1"/>
      <c r="G481" s="1"/>
      <c r="H481" s="1"/>
    </row>
    <row r="482" spans="1:8">
      <c r="A482" s="1"/>
      <c r="B482" s="1"/>
      <c r="C482" s="1"/>
      <c r="D482" s="1"/>
      <c r="E482" s="1"/>
      <c r="F482" s="1"/>
      <c r="G482" s="1"/>
      <c r="H482" s="1"/>
    </row>
    <row r="483" spans="1:8">
      <c r="A483" s="1"/>
      <c r="B483" s="1"/>
      <c r="C483" s="1"/>
      <c r="D483" s="1"/>
      <c r="E483" s="1"/>
      <c r="F483" s="1"/>
      <c r="G483" s="1"/>
      <c r="H483" s="1"/>
    </row>
    <row r="484" spans="1:8">
      <c r="A484" s="1"/>
      <c r="B484" s="1"/>
      <c r="C484" s="1"/>
      <c r="D484" s="1"/>
      <c r="E484" s="1"/>
      <c r="F484" s="1"/>
      <c r="G484" s="1"/>
      <c r="H484" s="1"/>
    </row>
    <row r="485" spans="1:8">
      <c r="A485" s="1"/>
      <c r="B485" s="1"/>
      <c r="C485" s="1"/>
      <c r="D485" s="1"/>
      <c r="E485" s="1"/>
      <c r="F485" s="1"/>
      <c r="G485" s="1"/>
      <c r="H485" s="1"/>
    </row>
    <row r="486" spans="1:8">
      <c r="A486" s="1"/>
      <c r="B486" s="1"/>
      <c r="C486" s="1"/>
      <c r="D486" s="1"/>
      <c r="E486" s="1"/>
      <c r="F486" s="1"/>
      <c r="G486" s="1"/>
      <c r="H486" s="1"/>
    </row>
    <row r="487" spans="1:8">
      <c r="A487" s="1"/>
      <c r="B487" s="1"/>
      <c r="C487" s="1"/>
      <c r="D487" s="1"/>
      <c r="E487" s="1"/>
      <c r="F487" s="1"/>
      <c r="G487" s="1"/>
      <c r="H487" s="1"/>
    </row>
    <row r="488" spans="1:8">
      <c r="A488" s="1"/>
      <c r="B488" s="1"/>
      <c r="C488" s="1"/>
      <c r="D488" s="1"/>
      <c r="E488" s="1"/>
      <c r="F488" s="1"/>
      <c r="G488" s="1"/>
      <c r="H488" s="1"/>
    </row>
  </sheetData>
  <mergeCells count="13">
    <mergeCell ref="E47:H47"/>
    <mergeCell ref="E14:H14"/>
    <mergeCell ref="B11:H11"/>
    <mergeCell ref="A1:H7"/>
    <mergeCell ref="A10:H10"/>
    <mergeCell ref="A8:H8"/>
    <mergeCell ref="A12:H12"/>
    <mergeCell ref="A13:H13"/>
    <mergeCell ref="A14:D14"/>
    <mergeCell ref="E44:H44"/>
    <mergeCell ref="E45:H45"/>
    <mergeCell ref="E46:H46"/>
    <mergeCell ref="A42:D42"/>
  </mergeCells>
  <pageMargins left="0.51181102362204722" right="0.51181102362204722" top="0.78740157480314965" bottom="0.78740157480314965" header="0.31496062992125984" footer="0.31496062992125984"/>
  <pageSetup paperSize="9" scale="80" fitToHeight="0" orientation="landscape" r:id="rId1"/>
  <headerFooter>
    <oddFooter>&amp;C&amp;"Arial,Normal"&amp;8Prefeitura Municipal da Estância Turística de Paraguaçu Paulista - Av. Siqueira Campos 1430 CEP 19.703-061 - Fone: (18)3361-9100 - Fax: (18) 3361-1331 – Estância Turística de Paraguaçu Paulista - SP</oddFooter>
  </headerFooter>
  <rowBreaks count="1" manualBreakCount="1">
    <brk id="25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83"/>
  <sheetViews>
    <sheetView view="pageBreakPreview" topLeftCell="A28" zoomScale="90" zoomScaleNormal="120" zoomScaleSheetLayoutView="85" workbookViewId="0">
      <selection activeCell="F23" sqref="F23"/>
    </sheetView>
  </sheetViews>
  <sheetFormatPr defaultRowHeight="15"/>
  <cols>
    <col min="1" max="1" width="7.5703125" customWidth="1"/>
    <col min="2" max="3" width="13.28515625" customWidth="1"/>
    <col min="4" max="4" width="79.28515625" customWidth="1"/>
    <col min="6" max="6" width="11" customWidth="1"/>
    <col min="7" max="7" width="16.5703125" bestFit="1" customWidth="1"/>
    <col min="8" max="8" width="24.140625" customWidth="1"/>
    <col min="9" max="9" width="23.7109375" bestFit="1" customWidth="1"/>
    <col min="10" max="10" width="14.42578125" bestFit="1" customWidth="1"/>
    <col min="12" max="12" width="17.85546875" customWidth="1"/>
    <col min="13" max="13" width="16" bestFit="1" customWidth="1"/>
  </cols>
  <sheetData>
    <row r="1" spans="1:8" ht="15" customHeight="1">
      <c r="A1" s="165" t="s">
        <v>26</v>
      </c>
      <c r="B1" s="166"/>
      <c r="C1" s="166"/>
      <c r="D1" s="166"/>
      <c r="E1" s="166"/>
      <c r="F1" s="166"/>
      <c r="G1" s="166"/>
      <c r="H1" s="167"/>
    </row>
    <row r="2" spans="1:8" ht="15" customHeight="1">
      <c r="A2" s="168"/>
      <c r="B2" s="169"/>
      <c r="C2" s="169"/>
      <c r="D2" s="169"/>
      <c r="E2" s="169"/>
      <c r="F2" s="169"/>
      <c r="G2" s="169"/>
      <c r="H2" s="170"/>
    </row>
    <row r="3" spans="1:8" ht="15" customHeight="1">
      <c r="A3" s="168"/>
      <c r="B3" s="169"/>
      <c r="C3" s="169"/>
      <c r="D3" s="169"/>
      <c r="E3" s="169"/>
      <c r="F3" s="169"/>
      <c r="G3" s="169"/>
      <c r="H3" s="170"/>
    </row>
    <row r="4" spans="1:8" ht="15" customHeight="1">
      <c r="A4" s="168"/>
      <c r="B4" s="169"/>
      <c r="C4" s="169"/>
      <c r="D4" s="169"/>
      <c r="E4" s="169"/>
      <c r="F4" s="169"/>
      <c r="G4" s="169"/>
      <c r="H4" s="170"/>
    </row>
    <row r="5" spans="1:8" ht="15" customHeight="1">
      <c r="A5" s="168"/>
      <c r="B5" s="169"/>
      <c r="C5" s="169"/>
      <c r="D5" s="169"/>
      <c r="E5" s="169"/>
      <c r="F5" s="169"/>
      <c r="G5" s="169"/>
      <c r="H5" s="170"/>
    </row>
    <row r="6" spans="1:8" ht="15" customHeight="1">
      <c r="A6" s="168"/>
      <c r="B6" s="169"/>
      <c r="C6" s="169"/>
      <c r="D6" s="169"/>
      <c r="E6" s="169"/>
      <c r="F6" s="169"/>
      <c r="G6" s="169"/>
      <c r="H6" s="170"/>
    </row>
    <row r="7" spans="1:8" ht="15" customHeight="1">
      <c r="A7" s="168"/>
      <c r="B7" s="169"/>
      <c r="C7" s="169"/>
      <c r="D7" s="169"/>
      <c r="E7" s="169"/>
      <c r="F7" s="169"/>
      <c r="G7" s="169"/>
      <c r="H7" s="170"/>
    </row>
    <row r="8" spans="1:8" ht="15" customHeight="1">
      <c r="A8" s="174" t="s">
        <v>25</v>
      </c>
      <c r="B8" s="175"/>
      <c r="C8" s="175"/>
      <c r="D8" s="175"/>
      <c r="E8" s="175"/>
      <c r="F8" s="175"/>
      <c r="G8" s="175"/>
      <c r="H8" s="176"/>
    </row>
    <row r="9" spans="1:8" ht="15" customHeight="1">
      <c r="A9" s="53"/>
      <c r="B9" s="54"/>
      <c r="C9" s="54"/>
      <c r="D9" s="54"/>
      <c r="E9" s="54"/>
      <c r="F9" s="54"/>
      <c r="G9" s="54"/>
      <c r="H9" s="55"/>
    </row>
    <row r="10" spans="1:8" ht="15" customHeight="1">
      <c r="A10" s="171" t="s">
        <v>57</v>
      </c>
      <c r="B10" s="172"/>
      <c r="C10" s="172"/>
      <c r="D10" s="172"/>
      <c r="E10" s="172"/>
      <c r="F10" s="172"/>
      <c r="G10" s="172"/>
      <c r="H10" s="173"/>
    </row>
    <row r="11" spans="1:8" ht="8.25" customHeight="1">
      <c r="A11" s="3"/>
      <c r="B11" s="163"/>
      <c r="C11" s="163"/>
      <c r="D11" s="163"/>
      <c r="E11" s="163"/>
      <c r="F11" s="163"/>
      <c r="G11" s="163"/>
      <c r="H11" s="164"/>
    </row>
    <row r="12" spans="1:8" ht="15" customHeight="1">
      <c r="A12" s="177" t="s">
        <v>141</v>
      </c>
      <c r="B12" s="178"/>
      <c r="C12" s="178"/>
      <c r="D12" s="178"/>
      <c r="E12" s="178"/>
      <c r="F12" s="178"/>
      <c r="G12" s="178"/>
      <c r="H12" s="179"/>
    </row>
    <row r="13" spans="1:8" ht="15" customHeight="1">
      <c r="A13" s="177" t="s">
        <v>56</v>
      </c>
      <c r="B13" s="178"/>
      <c r="C13" s="178"/>
      <c r="D13" s="178"/>
      <c r="E13" s="178"/>
      <c r="F13" s="178"/>
      <c r="G13" s="178"/>
      <c r="H13" s="179"/>
    </row>
    <row r="14" spans="1:8" ht="15" customHeight="1">
      <c r="A14" s="180" t="s">
        <v>132</v>
      </c>
      <c r="B14" s="181"/>
      <c r="C14" s="181"/>
      <c r="D14" s="181"/>
      <c r="E14" s="161" t="s">
        <v>131</v>
      </c>
      <c r="F14" s="161"/>
      <c r="G14" s="161"/>
      <c r="H14" s="162"/>
    </row>
    <row r="15" spans="1:8" ht="25.5">
      <c r="A15" s="6" t="s">
        <v>0</v>
      </c>
      <c r="B15" s="7" t="s">
        <v>1</v>
      </c>
      <c r="C15" s="7" t="s">
        <v>2</v>
      </c>
      <c r="D15" s="6" t="s">
        <v>3</v>
      </c>
      <c r="E15" s="6" t="s">
        <v>4</v>
      </c>
      <c r="F15" s="6" t="s">
        <v>5</v>
      </c>
      <c r="G15" s="186"/>
      <c r="H15" s="187"/>
    </row>
    <row r="16" spans="1:8">
      <c r="A16" s="11">
        <v>1</v>
      </c>
      <c r="B16" s="2"/>
      <c r="C16" s="2"/>
      <c r="D16" s="8" t="s">
        <v>10</v>
      </c>
      <c r="E16" s="2"/>
      <c r="F16" s="2"/>
      <c r="G16" s="188"/>
      <c r="H16" s="189"/>
    </row>
    <row r="17" spans="1:9" ht="30" customHeight="1">
      <c r="A17" s="27" t="s">
        <v>9</v>
      </c>
      <c r="B17" s="29" t="s">
        <v>38</v>
      </c>
      <c r="C17" s="27" t="s">
        <v>125</v>
      </c>
      <c r="D17" s="30" t="s">
        <v>126</v>
      </c>
      <c r="E17" s="27" t="s">
        <v>18</v>
      </c>
      <c r="F17" s="25">
        <f>4*1.5</f>
        <v>6</v>
      </c>
      <c r="G17" s="184" t="s">
        <v>128</v>
      </c>
      <c r="H17" s="185"/>
    </row>
    <row r="18" spans="1:9" ht="28.5" customHeight="1">
      <c r="A18" s="27" t="s">
        <v>31</v>
      </c>
      <c r="B18" s="29" t="s">
        <v>38</v>
      </c>
      <c r="C18" s="27" t="s">
        <v>62</v>
      </c>
      <c r="D18" s="30" t="s">
        <v>61</v>
      </c>
      <c r="E18" s="27" t="s">
        <v>20</v>
      </c>
      <c r="F18" s="25">
        <f>8*30</f>
        <v>240</v>
      </c>
      <c r="G18" s="184" t="s">
        <v>134</v>
      </c>
      <c r="H18" s="185"/>
    </row>
    <row r="19" spans="1:9" ht="30.75" customHeight="1">
      <c r="A19" s="27" t="s">
        <v>36</v>
      </c>
      <c r="B19" s="29" t="s">
        <v>38</v>
      </c>
      <c r="C19" s="27" t="s">
        <v>44</v>
      </c>
      <c r="D19" s="30" t="s">
        <v>45</v>
      </c>
      <c r="E19" s="27" t="s">
        <v>19</v>
      </c>
      <c r="F19" s="25">
        <f>0.5*0.5*1.1*1.3*9</f>
        <v>3.2175000000000002</v>
      </c>
      <c r="G19" s="184" t="s">
        <v>135</v>
      </c>
      <c r="H19" s="185"/>
    </row>
    <row r="20" spans="1:9" ht="31.5" customHeight="1">
      <c r="A20" s="27" t="s">
        <v>37</v>
      </c>
      <c r="B20" s="29" t="s">
        <v>38</v>
      </c>
      <c r="C20" s="27" t="s">
        <v>29</v>
      </c>
      <c r="D20" s="30" t="s">
        <v>46</v>
      </c>
      <c r="E20" s="27" t="s">
        <v>19</v>
      </c>
      <c r="F20" s="25">
        <f>0.5*0.5*0.2*2*9*1.3</f>
        <v>1.1700000000000002</v>
      </c>
      <c r="G20" s="184" t="s">
        <v>136</v>
      </c>
      <c r="H20" s="185"/>
    </row>
    <row r="21" spans="1:9" ht="29.25" customHeight="1">
      <c r="A21" s="27" t="s">
        <v>53</v>
      </c>
      <c r="B21" s="29" t="s">
        <v>38</v>
      </c>
      <c r="C21" s="27" t="s">
        <v>23</v>
      </c>
      <c r="D21" s="30" t="s">
        <v>30</v>
      </c>
      <c r="E21" s="27" t="s">
        <v>19</v>
      </c>
      <c r="F21" s="25">
        <f>F20</f>
        <v>1.1700000000000002</v>
      </c>
      <c r="G21" s="184" t="s">
        <v>136</v>
      </c>
      <c r="H21" s="185"/>
    </row>
    <row r="22" spans="1:9" ht="30" customHeight="1">
      <c r="A22" s="27" t="s">
        <v>54</v>
      </c>
      <c r="B22" s="29" t="s">
        <v>38</v>
      </c>
      <c r="C22" s="27" t="s">
        <v>40</v>
      </c>
      <c r="D22" s="30" t="s">
        <v>39</v>
      </c>
      <c r="E22" s="27" t="s">
        <v>19</v>
      </c>
      <c r="F22" s="25">
        <f>0.5*0.5*0.7*9*1.3</f>
        <v>2.0474999999999999</v>
      </c>
      <c r="G22" s="184" t="s">
        <v>137</v>
      </c>
      <c r="H22" s="185"/>
    </row>
    <row r="23" spans="1:9">
      <c r="A23" s="27" t="s">
        <v>55</v>
      </c>
      <c r="B23" s="29" t="s">
        <v>38</v>
      </c>
      <c r="C23" s="29" t="s">
        <v>32</v>
      </c>
      <c r="D23" s="49" t="s">
        <v>33</v>
      </c>
      <c r="E23" s="29" t="s">
        <v>20</v>
      </c>
      <c r="F23" s="50">
        <f>10*1</f>
        <v>10</v>
      </c>
      <c r="G23" s="190" t="s">
        <v>145</v>
      </c>
      <c r="H23" s="191"/>
    </row>
    <row r="24" spans="1:9">
      <c r="A24" s="27" t="s">
        <v>127</v>
      </c>
      <c r="B24" s="29" t="s">
        <v>38</v>
      </c>
      <c r="C24" s="29" t="s">
        <v>34</v>
      </c>
      <c r="D24" s="49" t="s">
        <v>35</v>
      </c>
      <c r="E24" s="29" t="s">
        <v>60</v>
      </c>
      <c r="F24" s="50">
        <f>10*4</f>
        <v>40</v>
      </c>
      <c r="G24" s="190" t="s">
        <v>146</v>
      </c>
      <c r="H24" s="191"/>
    </row>
    <row r="25" spans="1:9">
      <c r="A25" s="27"/>
      <c r="B25" s="29"/>
      <c r="C25" s="29"/>
      <c r="D25" s="58"/>
      <c r="E25" s="29"/>
      <c r="F25" s="50"/>
      <c r="G25" s="190"/>
      <c r="H25" s="191"/>
    </row>
    <row r="26" spans="1:9">
      <c r="A26" s="11">
        <v>2</v>
      </c>
      <c r="B26" s="2"/>
      <c r="C26" s="2"/>
      <c r="D26" s="8" t="s">
        <v>65</v>
      </c>
      <c r="E26" s="2"/>
      <c r="F26" s="2"/>
      <c r="G26" s="188"/>
      <c r="H26" s="189"/>
    </row>
    <row r="27" spans="1:9" ht="29.25">
      <c r="A27" s="27" t="s">
        <v>11</v>
      </c>
      <c r="B27" s="29" t="s">
        <v>38</v>
      </c>
      <c r="C27" s="27" t="s">
        <v>58</v>
      </c>
      <c r="D27" s="30" t="s">
        <v>59</v>
      </c>
      <c r="E27" s="27" t="s">
        <v>41</v>
      </c>
      <c r="F27" s="25">
        <v>9</v>
      </c>
      <c r="G27" s="190" t="s">
        <v>138</v>
      </c>
      <c r="H27" s="191"/>
    </row>
    <row r="28" spans="1:9" ht="29.25">
      <c r="A28" s="27" t="s">
        <v>27</v>
      </c>
      <c r="B28" s="29" t="s">
        <v>38</v>
      </c>
      <c r="C28" s="27" t="s">
        <v>42</v>
      </c>
      <c r="D28" s="30" t="s">
        <v>43</v>
      </c>
      <c r="E28" s="27" t="s">
        <v>41</v>
      </c>
      <c r="F28" s="25">
        <f>9*2</f>
        <v>18</v>
      </c>
      <c r="G28" s="184" t="s">
        <v>139</v>
      </c>
      <c r="H28" s="185"/>
      <c r="I28" s="17"/>
    </row>
    <row r="29" spans="1:9">
      <c r="A29" s="57"/>
      <c r="B29" s="57"/>
      <c r="C29" s="57"/>
      <c r="D29" s="58"/>
      <c r="E29" s="57"/>
      <c r="F29" s="57"/>
      <c r="G29" s="190"/>
      <c r="H29" s="191"/>
    </row>
    <row r="30" spans="1:9">
      <c r="A30" s="11">
        <v>3</v>
      </c>
      <c r="B30" s="2"/>
      <c r="C30" s="2"/>
      <c r="D30" s="8" t="s">
        <v>66</v>
      </c>
      <c r="E30" s="2"/>
      <c r="F30" s="2"/>
      <c r="G30" s="188"/>
      <c r="H30" s="189"/>
    </row>
    <row r="31" spans="1:9" ht="42.75" customHeight="1">
      <c r="A31" s="27" t="s">
        <v>12</v>
      </c>
      <c r="B31" s="29" t="s">
        <v>38</v>
      </c>
      <c r="C31" s="29" t="s">
        <v>51</v>
      </c>
      <c r="D31" s="49" t="s">
        <v>52</v>
      </c>
      <c r="E31" s="29" t="s">
        <v>41</v>
      </c>
      <c r="F31" s="50">
        <f>((53-9)+23)*2</f>
        <v>134</v>
      </c>
      <c r="G31" s="196" t="s">
        <v>140</v>
      </c>
      <c r="H31" s="197"/>
    </row>
    <row r="32" spans="1:9" ht="45.75" customHeight="1">
      <c r="A32" s="27" t="s">
        <v>28</v>
      </c>
      <c r="B32" s="29" t="s">
        <v>38</v>
      </c>
      <c r="C32" s="27" t="s">
        <v>49</v>
      </c>
      <c r="D32" s="30" t="s">
        <v>50</v>
      </c>
      <c r="E32" s="27" t="s">
        <v>20</v>
      </c>
      <c r="F32" s="25">
        <f>(40+42+17+41+74+84+80+24+16)*3+(11*8*3)</f>
        <v>1518</v>
      </c>
      <c r="G32" s="196" t="s">
        <v>147</v>
      </c>
      <c r="H32" s="197"/>
    </row>
    <row r="33" spans="1:13">
      <c r="A33" s="57"/>
      <c r="B33" s="57"/>
      <c r="C33" s="57"/>
      <c r="D33" s="58"/>
      <c r="E33" s="57"/>
      <c r="F33" s="57"/>
      <c r="G33" s="194"/>
      <c r="H33" s="195"/>
    </row>
    <row r="34" spans="1:13">
      <c r="A34" s="11">
        <v>4</v>
      </c>
      <c r="B34" s="2"/>
      <c r="C34" s="2"/>
      <c r="D34" s="8" t="s">
        <v>68</v>
      </c>
      <c r="E34" s="2"/>
      <c r="F34" s="2"/>
      <c r="G34" s="188"/>
      <c r="H34" s="189"/>
    </row>
    <row r="35" spans="1:13" ht="30.75" customHeight="1">
      <c r="A35" s="27" t="s">
        <v>13</v>
      </c>
      <c r="B35" s="29" t="s">
        <v>38</v>
      </c>
      <c r="C35" s="27" t="s">
        <v>47</v>
      </c>
      <c r="D35" s="30" t="s">
        <v>48</v>
      </c>
      <c r="E35" s="27" t="s">
        <v>18</v>
      </c>
      <c r="F35" s="25">
        <f>((2*3.141516*0.05)*8)*53</f>
        <v>133.2002784</v>
      </c>
      <c r="G35" s="184" t="s">
        <v>71</v>
      </c>
      <c r="H35" s="185"/>
    </row>
    <row r="36" spans="1:13" ht="35.25" customHeight="1">
      <c r="A36" s="27" t="s">
        <v>14</v>
      </c>
      <c r="B36" s="29" t="s">
        <v>38</v>
      </c>
      <c r="C36" s="27" t="s">
        <v>70</v>
      </c>
      <c r="D36" s="30" t="s">
        <v>69</v>
      </c>
      <c r="E36" s="27" t="s">
        <v>18</v>
      </c>
      <c r="F36" s="25">
        <f>F35</f>
        <v>133.2002784</v>
      </c>
      <c r="G36" s="184" t="s">
        <v>72</v>
      </c>
      <c r="H36" s="185"/>
    </row>
    <row r="37" spans="1:13">
      <c r="A37" s="192" t="s">
        <v>129</v>
      </c>
      <c r="B37" s="193"/>
      <c r="C37" s="193"/>
      <c r="D37" s="193"/>
    </row>
    <row r="38" spans="1:13">
      <c r="M38" s="24"/>
    </row>
    <row r="39" spans="1:13">
      <c r="E39" s="182"/>
      <c r="F39" s="182"/>
      <c r="G39" s="182"/>
      <c r="H39" s="182"/>
      <c r="M39" s="17"/>
    </row>
    <row r="40" spans="1:13">
      <c r="E40" s="160" t="s">
        <v>21</v>
      </c>
      <c r="F40" s="160"/>
      <c r="G40" s="160"/>
      <c r="H40" s="160"/>
    </row>
    <row r="41" spans="1:13">
      <c r="E41" s="160" t="s">
        <v>22</v>
      </c>
      <c r="F41" s="160"/>
      <c r="G41" s="160"/>
      <c r="H41" s="160"/>
    </row>
    <row r="42" spans="1:13">
      <c r="E42" s="160" t="s">
        <v>130</v>
      </c>
      <c r="F42" s="160"/>
      <c r="G42" s="160"/>
      <c r="H42" s="160"/>
      <c r="I42" s="17"/>
    </row>
    <row r="46" spans="1:13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</row>
    <row r="47" spans="1:13">
      <c r="A47" s="34"/>
      <c r="B47" s="34"/>
      <c r="C47" s="35"/>
      <c r="D47" s="36"/>
      <c r="E47" s="35"/>
      <c r="F47" s="37"/>
      <c r="G47" s="38"/>
      <c r="H47" s="39"/>
      <c r="I47" s="40"/>
      <c r="J47" s="34"/>
      <c r="K47" s="34"/>
    </row>
    <row r="48" spans="1:13">
      <c r="A48" s="34"/>
      <c r="B48" s="34"/>
      <c r="C48" s="35"/>
      <c r="D48" s="41"/>
      <c r="E48" s="35"/>
      <c r="F48" s="42"/>
      <c r="G48" s="38"/>
      <c r="H48" s="34"/>
      <c r="I48" s="34"/>
      <c r="J48" s="43"/>
      <c r="K48" s="34"/>
    </row>
    <row r="49" spans="1:11">
      <c r="A49" s="34"/>
      <c r="B49" s="34"/>
      <c r="C49" s="35"/>
      <c r="D49" s="38"/>
      <c r="E49" s="35"/>
      <c r="F49" s="37"/>
      <c r="H49" s="39"/>
      <c r="I49" s="39"/>
      <c r="J49" s="39"/>
      <c r="K49" s="34"/>
    </row>
    <row r="50" spans="1:11">
      <c r="A50" s="34"/>
      <c r="B50" s="34"/>
      <c r="C50" s="34"/>
      <c r="D50" s="34"/>
      <c r="E50" s="34"/>
      <c r="F50" s="34"/>
      <c r="G50" s="34"/>
      <c r="H50" s="39"/>
      <c r="I50" s="34"/>
      <c r="J50" s="34"/>
      <c r="K50" s="34"/>
    </row>
    <row r="51" spans="1:1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</row>
    <row r="52" spans="1:1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</row>
    <row r="53" spans="1:11">
      <c r="A53" s="34"/>
      <c r="B53" s="34"/>
      <c r="C53" s="44"/>
      <c r="D53" s="45"/>
      <c r="E53" s="44"/>
      <c r="F53" s="42"/>
      <c r="G53" s="46"/>
      <c r="H53" s="39"/>
      <c r="I53" s="39"/>
      <c r="J53" s="34"/>
      <c r="K53" s="34"/>
    </row>
    <row r="54" spans="1:11">
      <c r="A54" s="34"/>
      <c r="B54" s="34"/>
      <c r="C54" s="44"/>
      <c r="D54" s="45"/>
      <c r="E54" s="44"/>
      <c r="F54" s="42"/>
      <c r="G54" s="46"/>
      <c r="H54" s="39"/>
      <c r="I54" s="39"/>
      <c r="J54" s="34"/>
      <c r="K54" s="34"/>
    </row>
    <row r="55" spans="1:11">
      <c r="A55" s="34"/>
      <c r="B55" s="34"/>
      <c r="C55" s="34"/>
      <c r="D55" s="34"/>
      <c r="E55" s="34"/>
      <c r="F55" s="47"/>
      <c r="G55" s="34"/>
      <c r="H55" s="39"/>
      <c r="I55" s="39"/>
      <c r="J55" s="34"/>
      <c r="K55" s="34"/>
    </row>
    <row r="56" spans="1:11">
      <c r="A56" s="34"/>
      <c r="B56" s="34"/>
      <c r="C56" s="34"/>
      <c r="D56" s="34"/>
      <c r="E56" s="34"/>
      <c r="F56" s="34"/>
      <c r="G56" s="34"/>
      <c r="H56" s="34"/>
      <c r="I56" s="39"/>
      <c r="J56" s="34"/>
      <c r="K56" s="34"/>
    </row>
    <row r="57" spans="1:11">
      <c r="A57" s="34"/>
      <c r="B57" s="34"/>
      <c r="C57" s="34"/>
      <c r="D57" s="34"/>
      <c r="E57" s="34"/>
      <c r="F57" s="34"/>
      <c r="G57" s="34"/>
      <c r="H57" s="34"/>
      <c r="I57" s="39"/>
      <c r="J57" s="34"/>
      <c r="K57" s="34"/>
    </row>
    <row r="58" spans="1:11">
      <c r="A58" s="34"/>
      <c r="B58" s="34"/>
      <c r="C58" s="34"/>
      <c r="D58" s="34"/>
      <c r="E58" s="34"/>
      <c r="F58" s="34"/>
      <c r="G58" s="34"/>
      <c r="H58" s="34"/>
      <c r="I58" s="39"/>
      <c r="J58" s="34"/>
      <c r="K58" s="34"/>
    </row>
    <row r="59" spans="1:11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</row>
    <row r="60" spans="1:11">
      <c r="A60" s="34"/>
      <c r="B60" s="34"/>
      <c r="C60" s="34"/>
      <c r="D60" s="34"/>
      <c r="E60" s="34"/>
      <c r="F60" s="34"/>
      <c r="G60" s="34"/>
      <c r="H60" s="34"/>
      <c r="I60" s="39"/>
      <c r="J60" s="34"/>
      <c r="K60" s="34"/>
    </row>
    <row r="61" spans="1:1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</row>
    <row r="62" spans="1:11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</row>
    <row r="63" spans="1:11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</row>
    <row r="253" spans="1:8">
      <c r="A253" s="1"/>
      <c r="B253" s="1"/>
      <c r="C253" s="1"/>
      <c r="D253" s="1"/>
      <c r="E253" s="1"/>
      <c r="F253" s="1"/>
      <c r="G253" s="1"/>
      <c r="H253" s="1"/>
    </row>
    <row r="254" spans="1:8">
      <c r="A254" s="1"/>
      <c r="B254" s="1"/>
      <c r="C254" s="1"/>
      <c r="D254" s="1"/>
      <c r="E254" s="1"/>
      <c r="F254" s="1"/>
      <c r="G254" s="1"/>
      <c r="H254" s="1"/>
    </row>
    <row r="255" spans="1:8">
      <c r="A255" s="1"/>
      <c r="B255" s="1"/>
      <c r="C255" s="1"/>
      <c r="D255" s="1"/>
      <c r="E255" s="1"/>
      <c r="F255" s="1"/>
      <c r="G255" s="1"/>
      <c r="H255" s="1"/>
    </row>
    <row r="256" spans="1:8">
      <c r="A256" s="1"/>
      <c r="B256" s="1"/>
      <c r="C256" s="1"/>
      <c r="D256" s="1"/>
      <c r="E256" s="1"/>
      <c r="F256" s="1"/>
      <c r="G256" s="1"/>
      <c r="H256" s="1"/>
    </row>
    <row r="257" spans="1:8">
      <c r="A257" s="1"/>
      <c r="B257" s="1"/>
      <c r="C257" s="1"/>
      <c r="D257" s="1"/>
      <c r="E257" s="1"/>
      <c r="F257" s="1"/>
      <c r="G257" s="1"/>
      <c r="H257" s="1"/>
    </row>
    <row r="258" spans="1:8">
      <c r="A258" s="1"/>
      <c r="B258" s="1"/>
      <c r="C258" s="1"/>
      <c r="D258" s="1"/>
      <c r="E258" s="1"/>
      <c r="F258" s="1"/>
      <c r="G258" s="1"/>
      <c r="H258" s="1"/>
    </row>
    <row r="259" spans="1:8">
      <c r="A259" s="1"/>
      <c r="B259" s="1"/>
      <c r="C259" s="1"/>
      <c r="D259" s="1"/>
      <c r="E259" s="1"/>
      <c r="F259" s="1"/>
      <c r="G259" s="1"/>
      <c r="H259" s="1"/>
    </row>
    <row r="260" spans="1:8">
      <c r="A260" s="1"/>
      <c r="B260" s="1"/>
      <c r="C260" s="1"/>
      <c r="D260" s="1"/>
      <c r="E260" s="1"/>
      <c r="F260" s="1"/>
      <c r="G260" s="1"/>
      <c r="H260" s="1"/>
    </row>
    <row r="261" spans="1:8">
      <c r="A261" s="1"/>
      <c r="B261" s="1"/>
      <c r="C261" s="1"/>
      <c r="D261" s="1"/>
      <c r="E261" s="1"/>
      <c r="F261" s="1"/>
      <c r="G261" s="1"/>
      <c r="H261" s="1"/>
    </row>
    <row r="262" spans="1:8">
      <c r="A262" s="1"/>
      <c r="B262" s="1"/>
      <c r="C262" s="1"/>
      <c r="D262" s="1"/>
      <c r="E262" s="1"/>
      <c r="F262" s="1"/>
      <c r="G262" s="1"/>
      <c r="H262" s="1"/>
    </row>
    <row r="263" spans="1:8">
      <c r="A263" s="1"/>
      <c r="B263" s="1"/>
      <c r="C263" s="1"/>
      <c r="D263" s="1"/>
      <c r="E263" s="1"/>
      <c r="F263" s="1"/>
      <c r="G263" s="1"/>
      <c r="H263" s="1"/>
    </row>
    <row r="264" spans="1:8">
      <c r="A264" s="1"/>
      <c r="B264" s="1"/>
      <c r="C264" s="1"/>
      <c r="D264" s="1"/>
      <c r="E264" s="1"/>
      <c r="F264" s="1"/>
      <c r="G264" s="1"/>
      <c r="H264" s="1"/>
    </row>
    <row r="265" spans="1:8">
      <c r="A265" s="1"/>
      <c r="B265" s="1"/>
      <c r="C265" s="1"/>
      <c r="D265" s="1"/>
      <c r="E265" s="1"/>
      <c r="F265" s="1"/>
      <c r="G265" s="1"/>
      <c r="H265" s="1"/>
    </row>
    <row r="266" spans="1:8">
      <c r="A266" s="1"/>
      <c r="B266" s="1"/>
      <c r="C266" s="1"/>
      <c r="D266" s="1"/>
      <c r="E266" s="1"/>
      <c r="F266" s="1"/>
      <c r="G266" s="1"/>
      <c r="H266" s="1"/>
    </row>
    <row r="267" spans="1:8">
      <c r="A267" s="1"/>
      <c r="B267" s="1"/>
      <c r="C267" s="1"/>
      <c r="D267" s="1"/>
      <c r="E267" s="1"/>
      <c r="F267" s="1"/>
      <c r="G267" s="1"/>
      <c r="H267" s="1"/>
    </row>
    <row r="268" spans="1:8">
      <c r="A268" s="1"/>
      <c r="B268" s="1"/>
      <c r="C268" s="1"/>
      <c r="D268" s="1"/>
      <c r="E268" s="1"/>
      <c r="F268" s="1"/>
      <c r="G268" s="1"/>
      <c r="H268" s="1"/>
    </row>
    <row r="269" spans="1:8">
      <c r="A269" s="1"/>
      <c r="B269" s="1"/>
      <c r="C269" s="1"/>
      <c r="D269" s="1"/>
      <c r="E269" s="1"/>
      <c r="F269" s="1"/>
      <c r="G269" s="1"/>
      <c r="H269" s="1"/>
    </row>
    <row r="270" spans="1:8">
      <c r="A270" s="1"/>
      <c r="B270" s="1"/>
      <c r="C270" s="1"/>
      <c r="D270" s="1"/>
      <c r="E270" s="1"/>
      <c r="F270" s="1"/>
      <c r="G270" s="1"/>
      <c r="H270" s="1"/>
    </row>
    <row r="271" spans="1:8">
      <c r="A271" s="1"/>
      <c r="B271" s="1"/>
      <c r="C271" s="1"/>
      <c r="D271" s="1"/>
      <c r="E271" s="1"/>
      <c r="F271" s="1"/>
      <c r="G271" s="1"/>
      <c r="H271" s="1"/>
    </row>
    <row r="272" spans="1:8">
      <c r="A272" s="1"/>
      <c r="B272" s="1"/>
      <c r="C272" s="1"/>
      <c r="D272" s="1"/>
      <c r="E272" s="1"/>
      <c r="F272" s="1"/>
      <c r="G272" s="1"/>
      <c r="H272" s="1"/>
    </row>
    <row r="273" spans="1:8">
      <c r="A273" s="1"/>
      <c r="B273" s="1"/>
      <c r="C273" s="1"/>
      <c r="D273" s="1"/>
      <c r="E273" s="1"/>
      <c r="F273" s="1"/>
      <c r="G273" s="1"/>
      <c r="H273" s="1"/>
    </row>
    <row r="274" spans="1:8">
      <c r="A274" s="1"/>
      <c r="B274" s="1"/>
      <c r="C274" s="1"/>
      <c r="D274" s="1"/>
      <c r="E274" s="1"/>
      <c r="F274" s="1"/>
      <c r="G274" s="1"/>
      <c r="H274" s="1"/>
    </row>
    <row r="275" spans="1:8">
      <c r="A275" s="1"/>
      <c r="B275" s="1"/>
      <c r="C275" s="1"/>
      <c r="D275" s="1"/>
      <c r="E275" s="1"/>
      <c r="F275" s="1"/>
      <c r="G275" s="1"/>
      <c r="H275" s="1"/>
    </row>
    <row r="276" spans="1:8">
      <c r="A276" s="1"/>
      <c r="B276" s="1"/>
      <c r="C276" s="1"/>
      <c r="D276" s="1"/>
      <c r="E276" s="1"/>
      <c r="F276" s="1"/>
      <c r="G276" s="1"/>
      <c r="H276" s="1"/>
    </row>
    <row r="277" spans="1:8">
      <c r="A277" s="1"/>
      <c r="B277" s="1"/>
      <c r="C277" s="1"/>
      <c r="D277" s="1"/>
      <c r="E277" s="1"/>
      <c r="F277" s="1"/>
      <c r="G277" s="1"/>
      <c r="H277" s="1"/>
    </row>
    <row r="278" spans="1:8">
      <c r="A278" s="1"/>
      <c r="B278" s="1"/>
      <c r="C278" s="1"/>
      <c r="D278" s="1"/>
      <c r="E278" s="1"/>
      <c r="F278" s="1"/>
      <c r="G278" s="1"/>
      <c r="H278" s="1"/>
    </row>
    <row r="279" spans="1:8">
      <c r="A279" s="1"/>
      <c r="B279" s="1"/>
      <c r="C279" s="1"/>
      <c r="D279" s="1"/>
      <c r="E279" s="1"/>
      <c r="F279" s="1"/>
      <c r="G279" s="1"/>
      <c r="H279" s="1"/>
    </row>
    <row r="280" spans="1:8">
      <c r="A280" s="1"/>
      <c r="B280" s="1"/>
      <c r="C280" s="1"/>
      <c r="D280" s="1"/>
      <c r="E280" s="1"/>
      <c r="F280" s="1"/>
      <c r="G280" s="1"/>
      <c r="H280" s="1"/>
    </row>
    <row r="281" spans="1:8">
      <c r="A281" s="1"/>
      <c r="B281" s="1"/>
      <c r="C281" s="1"/>
      <c r="D281" s="1"/>
      <c r="E281" s="1"/>
      <c r="F281" s="1"/>
      <c r="G281" s="1"/>
      <c r="H281" s="1"/>
    </row>
    <row r="282" spans="1:8">
      <c r="A282" s="1"/>
      <c r="B282" s="1"/>
      <c r="C282" s="1"/>
      <c r="D282" s="1"/>
      <c r="E282" s="1"/>
      <c r="F282" s="1"/>
      <c r="G282" s="1"/>
      <c r="H282" s="1"/>
    </row>
    <row r="283" spans="1:8">
      <c r="A283" s="1"/>
      <c r="B283" s="1"/>
      <c r="C283" s="1"/>
      <c r="D283" s="1"/>
      <c r="E283" s="1"/>
      <c r="F283" s="1"/>
      <c r="G283" s="1"/>
      <c r="H283" s="1"/>
    </row>
    <row r="284" spans="1:8">
      <c r="A284" s="1"/>
      <c r="B284" s="1"/>
      <c r="C284" s="1"/>
      <c r="D284" s="1"/>
      <c r="E284" s="1"/>
      <c r="F284" s="1"/>
      <c r="G284" s="1"/>
      <c r="H284" s="1"/>
    </row>
    <row r="285" spans="1:8">
      <c r="A285" s="1"/>
      <c r="B285" s="1"/>
      <c r="C285" s="1"/>
      <c r="D285" s="1"/>
      <c r="E285" s="1"/>
      <c r="F285" s="1"/>
      <c r="G285" s="1"/>
      <c r="H285" s="1"/>
    </row>
    <row r="286" spans="1:8">
      <c r="A286" s="1"/>
      <c r="B286" s="1"/>
      <c r="C286" s="1"/>
      <c r="D286" s="1"/>
      <c r="E286" s="1"/>
      <c r="F286" s="1"/>
      <c r="G286" s="1"/>
      <c r="H286" s="1"/>
    </row>
    <row r="287" spans="1:8">
      <c r="A287" s="1"/>
      <c r="B287" s="1"/>
      <c r="C287" s="1"/>
      <c r="D287" s="1"/>
      <c r="E287" s="1"/>
      <c r="F287" s="1"/>
      <c r="G287" s="1"/>
      <c r="H287" s="1"/>
    </row>
    <row r="288" spans="1:8">
      <c r="A288" s="1"/>
      <c r="B288" s="1"/>
      <c r="C288" s="1"/>
      <c r="D288" s="1"/>
      <c r="E288" s="1"/>
      <c r="F288" s="1"/>
      <c r="G288" s="1"/>
      <c r="H288" s="1"/>
    </row>
    <row r="289" spans="1:8">
      <c r="A289" s="1"/>
      <c r="B289" s="1"/>
      <c r="C289" s="1"/>
      <c r="D289" s="1"/>
      <c r="E289" s="1"/>
      <c r="F289" s="1"/>
      <c r="G289" s="1"/>
      <c r="H289" s="1"/>
    </row>
    <row r="290" spans="1:8">
      <c r="A290" s="1"/>
      <c r="B290" s="1"/>
      <c r="C290" s="1"/>
      <c r="D290" s="1"/>
      <c r="E290" s="1"/>
      <c r="F290" s="1"/>
      <c r="G290" s="1"/>
      <c r="H290" s="1"/>
    </row>
    <row r="291" spans="1:8">
      <c r="A291" s="1"/>
      <c r="B291" s="1"/>
      <c r="C291" s="1"/>
      <c r="D291" s="1"/>
      <c r="E291" s="1"/>
      <c r="F291" s="1"/>
      <c r="G291" s="1"/>
      <c r="H291" s="1"/>
    </row>
    <row r="292" spans="1:8">
      <c r="A292" s="1"/>
      <c r="B292" s="1"/>
      <c r="C292" s="1"/>
      <c r="D292" s="1"/>
      <c r="E292" s="1"/>
      <c r="F292" s="1"/>
      <c r="G292" s="1"/>
      <c r="H292" s="1"/>
    </row>
    <row r="293" spans="1:8">
      <c r="A293" s="1"/>
      <c r="B293" s="1"/>
      <c r="C293" s="1"/>
      <c r="D293" s="1"/>
      <c r="E293" s="1"/>
      <c r="F293" s="1"/>
      <c r="G293" s="1"/>
      <c r="H293" s="1"/>
    </row>
    <row r="294" spans="1:8">
      <c r="A294" s="1"/>
      <c r="B294" s="1"/>
      <c r="C294" s="1"/>
      <c r="D294" s="1"/>
      <c r="E294" s="1"/>
      <c r="F294" s="1"/>
      <c r="G294" s="1"/>
      <c r="H294" s="1"/>
    </row>
    <row r="295" spans="1:8">
      <c r="A295" s="1"/>
      <c r="B295" s="1"/>
      <c r="C295" s="1"/>
      <c r="D295" s="1"/>
      <c r="E295" s="1"/>
      <c r="F295" s="1"/>
      <c r="G295" s="1"/>
      <c r="H295" s="1"/>
    </row>
    <row r="296" spans="1:8">
      <c r="A296" s="1"/>
      <c r="B296" s="1"/>
      <c r="C296" s="1"/>
      <c r="D296" s="1"/>
      <c r="E296" s="1"/>
      <c r="F296" s="1"/>
      <c r="G296" s="1"/>
      <c r="H296" s="1"/>
    </row>
    <row r="297" spans="1:8">
      <c r="A297" s="1"/>
      <c r="B297" s="1"/>
      <c r="C297" s="1"/>
      <c r="D297" s="1"/>
      <c r="E297" s="1"/>
      <c r="F297" s="1"/>
      <c r="G297" s="1"/>
      <c r="H297" s="1"/>
    </row>
    <row r="298" spans="1:8">
      <c r="A298" s="1"/>
      <c r="B298" s="1"/>
      <c r="C298" s="1"/>
      <c r="D298" s="1"/>
      <c r="E298" s="1"/>
      <c r="F298" s="1"/>
      <c r="G298" s="1"/>
      <c r="H298" s="1"/>
    </row>
    <row r="299" spans="1:8">
      <c r="A299" s="1"/>
      <c r="B299" s="1"/>
      <c r="C299" s="1"/>
      <c r="D299" s="1"/>
      <c r="E299" s="1"/>
      <c r="F299" s="1"/>
      <c r="G299" s="1"/>
      <c r="H299" s="1"/>
    </row>
    <row r="300" spans="1:8">
      <c r="A300" s="1"/>
      <c r="B300" s="1"/>
      <c r="C300" s="1"/>
      <c r="D300" s="1"/>
      <c r="E300" s="1"/>
      <c r="F300" s="1"/>
      <c r="G300" s="1"/>
      <c r="H300" s="1"/>
    </row>
    <row r="301" spans="1:8">
      <c r="A301" s="1"/>
      <c r="B301" s="1"/>
      <c r="C301" s="1"/>
      <c r="D301" s="1"/>
      <c r="E301" s="1"/>
      <c r="F301" s="1"/>
      <c r="G301" s="1"/>
      <c r="H301" s="1"/>
    </row>
    <row r="302" spans="1:8">
      <c r="A302" s="1"/>
      <c r="B302" s="1"/>
      <c r="C302" s="1"/>
      <c r="D302" s="1"/>
      <c r="E302" s="1"/>
      <c r="F302" s="1"/>
      <c r="G302" s="1"/>
      <c r="H302" s="1"/>
    </row>
    <row r="303" spans="1:8">
      <c r="A303" s="1"/>
      <c r="B303" s="1"/>
      <c r="C303" s="1"/>
      <c r="D303" s="1"/>
      <c r="E303" s="1"/>
      <c r="F303" s="1"/>
      <c r="G303" s="1"/>
      <c r="H303" s="1"/>
    </row>
    <row r="304" spans="1:8">
      <c r="A304" s="1"/>
      <c r="B304" s="1"/>
      <c r="C304" s="1"/>
      <c r="D304" s="1"/>
      <c r="E304" s="1"/>
      <c r="F304" s="1"/>
      <c r="G304" s="1"/>
      <c r="H304" s="1"/>
    </row>
    <row r="305" spans="1:8">
      <c r="A305" s="1"/>
      <c r="B305" s="1"/>
      <c r="C305" s="1"/>
      <c r="D305" s="1"/>
      <c r="E305" s="1"/>
      <c r="F305" s="1"/>
      <c r="G305" s="1"/>
      <c r="H305" s="1"/>
    </row>
    <row r="306" spans="1:8">
      <c r="A306" s="1"/>
      <c r="B306" s="1"/>
      <c r="C306" s="1"/>
      <c r="D306" s="1"/>
      <c r="E306" s="1"/>
      <c r="F306" s="1"/>
      <c r="G306" s="1"/>
      <c r="H306" s="1"/>
    </row>
    <row r="307" spans="1:8">
      <c r="A307" s="1"/>
      <c r="B307" s="1"/>
      <c r="C307" s="1"/>
      <c r="D307" s="1"/>
      <c r="E307" s="1"/>
      <c r="F307" s="1"/>
      <c r="G307" s="1"/>
      <c r="H307" s="1"/>
    </row>
    <row r="308" spans="1:8">
      <c r="A308" s="1"/>
      <c r="B308" s="1"/>
      <c r="C308" s="1"/>
      <c r="D308" s="1"/>
      <c r="E308" s="1"/>
      <c r="F308" s="1"/>
      <c r="G308" s="1"/>
      <c r="H308" s="1"/>
    </row>
    <row r="309" spans="1:8">
      <c r="A309" s="1"/>
      <c r="B309" s="1"/>
      <c r="C309" s="1"/>
      <c r="D309" s="1"/>
      <c r="E309" s="1"/>
      <c r="F309" s="1"/>
      <c r="G309" s="1"/>
      <c r="H309" s="1"/>
    </row>
    <row r="310" spans="1:8">
      <c r="A310" s="1"/>
      <c r="B310" s="1"/>
      <c r="C310" s="1"/>
      <c r="D310" s="1"/>
      <c r="E310" s="1"/>
      <c r="F310" s="1"/>
      <c r="G310" s="1"/>
      <c r="H310" s="1"/>
    </row>
    <row r="311" spans="1:8">
      <c r="A311" s="1"/>
      <c r="B311" s="1"/>
      <c r="C311" s="1"/>
      <c r="D311" s="1"/>
      <c r="E311" s="1"/>
      <c r="F311" s="1"/>
      <c r="G311" s="1"/>
      <c r="H311" s="1"/>
    </row>
    <row r="312" spans="1:8">
      <c r="A312" s="1"/>
      <c r="B312" s="1"/>
      <c r="C312" s="1"/>
      <c r="D312" s="1"/>
      <c r="E312" s="1"/>
      <c r="F312" s="1"/>
      <c r="G312" s="1"/>
      <c r="H312" s="1"/>
    </row>
    <row r="313" spans="1:8">
      <c r="A313" s="1"/>
      <c r="B313" s="1"/>
      <c r="C313" s="1"/>
      <c r="D313" s="1"/>
      <c r="E313" s="1"/>
      <c r="F313" s="1"/>
      <c r="G313" s="1"/>
      <c r="H313" s="1"/>
    </row>
    <row r="314" spans="1:8">
      <c r="A314" s="1"/>
      <c r="B314" s="1"/>
      <c r="C314" s="1"/>
      <c r="D314" s="1"/>
      <c r="E314" s="1"/>
      <c r="F314" s="1"/>
      <c r="G314" s="1"/>
      <c r="H314" s="1"/>
    </row>
    <row r="315" spans="1:8">
      <c r="A315" s="1"/>
      <c r="B315" s="1"/>
      <c r="C315" s="1"/>
      <c r="D315" s="1"/>
      <c r="E315" s="1"/>
      <c r="F315" s="1"/>
      <c r="G315" s="1"/>
      <c r="H315" s="1"/>
    </row>
    <row r="316" spans="1:8">
      <c r="A316" s="1"/>
      <c r="B316" s="1"/>
      <c r="C316" s="1"/>
      <c r="D316" s="1"/>
      <c r="E316" s="1"/>
      <c r="F316" s="1"/>
      <c r="G316" s="1"/>
      <c r="H316" s="1"/>
    </row>
    <row r="317" spans="1:8">
      <c r="A317" s="1"/>
      <c r="B317" s="1"/>
      <c r="C317" s="1"/>
      <c r="D317" s="1"/>
      <c r="E317" s="1"/>
      <c r="F317" s="1"/>
      <c r="G317" s="1"/>
      <c r="H317" s="1"/>
    </row>
    <row r="318" spans="1:8">
      <c r="A318" s="1"/>
      <c r="B318" s="1"/>
      <c r="C318" s="1"/>
      <c r="D318" s="1"/>
      <c r="E318" s="1"/>
      <c r="F318" s="1"/>
      <c r="G318" s="1"/>
      <c r="H318" s="1"/>
    </row>
    <row r="319" spans="1:8">
      <c r="A319" s="1"/>
      <c r="B319" s="1"/>
      <c r="C319" s="1"/>
      <c r="D319" s="1"/>
      <c r="E319" s="1"/>
      <c r="F319" s="1"/>
      <c r="G319" s="1"/>
      <c r="H319" s="1"/>
    </row>
    <row r="320" spans="1:8">
      <c r="A320" s="1"/>
      <c r="B320" s="1"/>
      <c r="C320" s="1"/>
      <c r="D320" s="1"/>
      <c r="E320" s="1"/>
      <c r="F320" s="1"/>
      <c r="G320" s="1"/>
      <c r="H320" s="1"/>
    </row>
    <row r="321" spans="1:8">
      <c r="A321" s="1"/>
      <c r="B321" s="1"/>
      <c r="C321" s="1"/>
      <c r="D321" s="1"/>
      <c r="E321" s="1"/>
      <c r="F321" s="1"/>
      <c r="G321" s="1"/>
      <c r="H321" s="1"/>
    </row>
    <row r="322" spans="1:8">
      <c r="A322" s="1"/>
      <c r="B322" s="1"/>
      <c r="C322" s="1"/>
      <c r="D322" s="1"/>
      <c r="E322" s="1"/>
      <c r="F322" s="1"/>
      <c r="G322" s="1"/>
      <c r="H322" s="1"/>
    </row>
    <row r="323" spans="1:8">
      <c r="A323" s="1"/>
      <c r="B323" s="1"/>
      <c r="C323" s="1"/>
      <c r="D323" s="1"/>
      <c r="E323" s="1"/>
      <c r="F323" s="1"/>
      <c r="G323" s="1"/>
      <c r="H323" s="1"/>
    </row>
    <row r="324" spans="1:8">
      <c r="A324" s="1"/>
      <c r="B324" s="1"/>
      <c r="C324" s="1"/>
      <c r="D324" s="1"/>
      <c r="E324" s="1"/>
      <c r="F324" s="1"/>
      <c r="G324" s="1"/>
      <c r="H324" s="1"/>
    </row>
    <row r="325" spans="1:8">
      <c r="A325" s="1"/>
      <c r="B325" s="1"/>
      <c r="C325" s="1"/>
      <c r="D325" s="1"/>
      <c r="E325" s="1"/>
      <c r="F325" s="1"/>
      <c r="G325" s="1"/>
      <c r="H325" s="1"/>
    </row>
    <row r="326" spans="1:8">
      <c r="A326" s="1"/>
      <c r="B326" s="1"/>
      <c r="C326" s="1"/>
      <c r="D326" s="1"/>
      <c r="E326" s="1"/>
      <c r="F326" s="1"/>
      <c r="G326" s="1"/>
      <c r="H326" s="1"/>
    </row>
    <row r="327" spans="1:8">
      <c r="A327" s="1"/>
      <c r="B327" s="1"/>
      <c r="C327" s="1"/>
      <c r="D327" s="1"/>
      <c r="E327" s="1"/>
      <c r="F327" s="1"/>
      <c r="G327" s="1"/>
      <c r="H327" s="1"/>
    </row>
    <row r="328" spans="1:8">
      <c r="A328" s="1"/>
      <c r="B328" s="1"/>
      <c r="C328" s="1"/>
      <c r="D328" s="1"/>
      <c r="E328" s="1"/>
      <c r="F328" s="1"/>
      <c r="G328" s="1"/>
      <c r="H328" s="1"/>
    </row>
    <row r="329" spans="1:8">
      <c r="A329" s="1"/>
      <c r="B329" s="1"/>
      <c r="C329" s="1"/>
      <c r="D329" s="1"/>
      <c r="E329" s="1"/>
      <c r="F329" s="1"/>
      <c r="G329" s="1"/>
      <c r="H329" s="1"/>
    </row>
    <row r="330" spans="1:8">
      <c r="A330" s="1"/>
      <c r="B330" s="1"/>
      <c r="C330" s="1"/>
      <c r="D330" s="1"/>
      <c r="E330" s="1"/>
      <c r="F330" s="1"/>
      <c r="G330" s="1"/>
      <c r="H330" s="1"/>
    </row>
    <row r="331" spans="1:8">
      <c r="A331" s="1"/>
      <c r="B331" s="1"/>
      <c r="C331" s="1"/>
      <c r="D331" s="1"/>
      <c r="E331" s="1"/>
      <c r="F331" s="1"/>
      <c r="G331" s="1"/>
      <c r="H331" s="1"/>
    </row>
    <row r="332" spans="1:8">
      <c r="A332" s="1"/>
      <c r="B332" s="1"/>
      <c r="C332" s="1"/>
      <c r="D332" s="1"/>
      <c r="E332" s="1"/>
      <c r="F332" s="1"/>
      <c r="G332" s="1"/>
      <c r="H332" s="1"/>
    </row>
    <row r="333" spans="1:8">
      <c r="A333" s="1"/>
      <c r="B333" s="1"/>
      <c r="C333" s="1"/>
      <c r="D333" s="1"/>
      <c r="E333" s="1"/>
      <c r="F333" s="1"/>
      <c r="G333" s="1"/>
      <c r="H333" s="1"/>
    </row>
    <row r="334" spans="1:8">
      <c r="A334" s="1"/>
      <c r="B334" s="1"/>
      <c r="C334" s="1"/>
      <c r="D334" s="1"/>
      <c r="E334" s="1"/>
      <c r="F334" s="1"/>
      <c r="G334" s="1"/>
      <c r="H334" s="1"/>
    </row>
    <row r="335" spans="1:8">
      <c r="A335" s="1"/>
      <c r="B335" s="1"/>
      <c r="C335" s="1"/>
      <c r="D335" s="1"/>
      <c r="E335" s="1"/>
      <c r="F335" s="1"/>
      <c r="G335" s="1"/>
      <c r="H335" s="1"/>
    </row>
    <row r="336" spans="1:8">
      <c r="A336" s="1"/>
      <c r="B336" s="1"/>
      <c r="C336" s="1"/>
      <c r="D336" s="1"/>
      <c r="E336" s="1"/>
      <c r="F336" s="1"/>
      <c r="G336" s="1"/>
      <c r="H336" s="1"/>
    </row>
    <row r="337" spans="1:8">
      <c r="A337" s="1"/>
      <c r="B337" s="1"/>
      <c r="C337" s="1"/>
      <c r="D337" s="1"/>
      <c r="E337" s="1"/>
      <c r="F337" s="1"/>
      <c r="G337" s="1"/>
      <c r="H337" s="1"/>
    </row>
    <row r="338" spans="1:8">
      <c r="A338" s="1"/>
      <c r="B338" s="1"/>
      <c r="C338" s="1"/>
      <c r="D338" s="1"/>
      <c r="E338" s="1"/>
      <c r="F338" s="1"/>
      <c r="G338" s="1"/>
      <c r="H338" s="1"/>
    </row>
    <row r="339" spans="1:8">
      <c r="A339" s="1"/>
      <c r="B339" s="1"/>
      <c r="C339" s="1"/>
      <c r="D339" s="1"/>
      <c r="E339" s="1"/>
      <c r="F339" s="1"/>
      <c r="G339" s="1"/>
      <c r="H339" s="1"/>
    </row>
    <row r="340" spans="1:8">
      <c r="A340" s="1"/>
      <c r="B340" s="1"/>
      <c r="C340" s="1"/>
      <c r="D340" s="1"/>
      <c r="E340" s="1"/>
      <c r="F340" s="1"/>
      <c r="G340" s="1"/>
      <c r="H340" s="1"/>
    </row>
    <row r="341" spans="1:8">
      <c r="A341" s="1"/>
      <c r="B341" s="1"/>
      <c r="C341" s="1"/>
      <c r="D341" s="1"/>
      <c r="E341" s="1"/>
      <c r="F341" s="1"/>
      <c r="G341" s="1"/>
      <c r="H341" s="1"/>
    </row>
    <row r="342" spans="1:8">
      <c r="A342" s="1"/>
      <c r="B342" s="1"/>
      <c r="C342" s="1"/>
      <c r="D342" s="1"/>
      <c r="E342" s="1"/>
      <c r="F342" s="1"/>
      <c r="G342" s="1"/>
      <c r="H342" s="1"/>
    </row>
    <row r="343" spans="1:8">
      <c r="A343" s="1"/>
      <c r="B343" s="1"/>
      <c r="C343" s="1"/>
      <c r="D343" s="1"/>
      <c r="E343" s="1"/>
      <c r="F343" s="1"/>
      <c r="G343" s="1"/>
      <c r="H343" s="1"/>
    </row>
    <row r="344" spans="1:8">
      <c r="A344" s="1"/>
      <c r="B344" s="1"/>
      <c r="C344" s="1"/>
      <c r="D344" s="1"/>
      <c r="E344" s="1"/>
      <c r="F344" s="1"/>
      <c r="G344" s="1"/>
      <c r="H344" s="1"/>
    </row>
    <row r="345" spans="1:8">
      <c r="A345" s="1"/>
      <c r="B345" s="1"/>
      <c r="C345" s="1"/>
      <c r="D345" s="1"/>
      <c r="E345" s="1"/>
      <c r="F345" s="1"/>
      <c r="G345" s="1"/>
      <c r="H345" s="1"/>
    </row>
    <row r="346" spans="1:8">
      <c r="A346" s="1"/>
      <c r="B346" s="1"/>
      <c r="C346" s="1"/>
      <c r="D346" s="1"/>
      <c r="E346" s="1"/>
      <c r="F346" s="1"/>
      <c r="G346" s="1"/>
      <c r="H346" s="1"/>
    </row>
    <row r="347" spans="1:8">
      <c r="A347" s="1"/>
      <c r="B347" s="1"/>
      <c r="C347" s="1"/>
      <c r="D347" s="1"/>
      <c r="E347" s="1"/>
      <c r="F347" s="1"/>
      <c r="G347" s="1"/>
      <c r="H347" s="1"/>
    </row>
    <row r="348" spans="1:8">
      <c r="A348" s="1"/>
      <c r="B348" s="1"/>
      <c r="C348" s="1"/>
      <c r="D348" s="1"/>
      <c r="E348" s="1"/>
      <c r="F348" s="1"/>
      <c r="G348" s="1"/>
      <c r="H348" s="1"/>
    </row>
    <row r="349" spans="1:8">
      <c r="A349" s="1"/>
      <c r="B349" s="1"/>
      <c r="C349" s="1"/>
      <c r="D349" s="1"/>
      <c r="E349" s="1"/>
      <c r="F349" s="1"/>
      <c r="G349" s="1"/>
      <c r="H349" s="1"/>
    </row>
    <row r="350" spans="1:8">
      <c r="A350" s="1"/>
      <c r="B350" s="1"/>
      <c r="C350" s="1"/>
      <c r="D350" s="1"/>
      <c r="E350" s="1"/>
      <c r="F350" s="1"/>
      <c r="G350" s="1"/>
      <c r="H350" s="1"/>
    </row>
    <row r="351" spans="1:8">
      <c r="A351" s="1"/>
      <c r="B351" s="1"/>
      <c r="C351" s="1"/>
      <c r="D351" s="1"/>
      <c r="E351" s="1"/>
      <c r="F351" s="1"/>
      <c r="G351" s="1"/>
      <c r="H351" s="1"/>
    </row>
    <row r="352" spans="1:8">
      <c r="A352" s="1"/>
      <c r="B352" s="1"/>
      <c r="C352" s="1"/>
      <c r="D352" s="1"/>
      <c r="E352" s="1"/>
      <c r="F352" s="1"/>
      <c r="G352" s="1"/>
      <c r="H352" s="1"/>
    </row>
    <row r="353" spans="1:8">
      <c r="A353" s="1"/>
      <c r="B353" s="1"/>
      <c r="C353" s="1"/>
      <c r="D353" s="1"/>
      <c r="E353" s="1"/>
      <c r="F353" s="1"/>
      <c r="G353" s="1"/>
      <c r="H353" s="1"/>
    </row>
    <row r="354" spans="1:8">
      <c r="A354" s="1"/>
      <c r="B354" s="1"/>
      <c r="C354" s="1"/>
      <c r="D354" s="1"/>
      <c r="E354" s="1"/>
      <c r="F354" s="1"/>
      <c r="G354" s="1"/>
      <c r="H354" s="1"/>
    </row>
    <row r="355" spans="1:8">
      <c r="A355" s="1"/>
      <c r="B355" s="1"/>
      <c r="C355" s="1"/>
      <c r="D355" s="1"/>
      <c r="E355" s="1"/>
      <c r="F355" s="1"/>
      <c r="G355" s="1"/>
      <c r="H355" s="1"/>
    </row>
    <row r="356" spans="1:8">
      <c r="A356" s="1"/>
      <c r="B356" s="1"/>
      <c r="C356" s="1"/>
      <c r="D356" s="1"/>
      <c r="E356" s="1"/>
      <c r="F356" s="1"/>
      <c r="G356" s="1"/>
      <c r="H356" s="1"/>
    </row>
    <row r="357" spans="1:8">
      <c r="A357" s="1"/>
      <c r="B357" s="1"/>
      <c r="C357" s="1"/>
      <c r="D357" s="1"/>
      <c r="E357" s="1"/>
      <c r="F357" s="1"/>
      <c r="G357" s="1"/>
      <c r="H357" s="1"/>
    </row>
    <row r="358" spans="1:8">
      <c r="A358" s="1"/>
      <c r="B358" s="1"/>
      <c r="C358" s="1"/>
      <c r="D358" s="1"/>
      <c r="E358" s="1"/>
      <c r="F358" s="1"/>
      <c r="G358" s="1"/>
      <c r="H358" s="1"/>
    </row>
    <row r="359" spans="1:8">
      <c r="A359" s="1"/>
      <c r="B359" s="1"/>
      <c r="C359" s="1"/>
      <c r="D359" s="1"/>
      <c r="E359" s="1"/>
      <c r="F359" s="1"/>
      <c r="G359" s="1"/>
      <c r="H359" s="1"/>
    </row>
    <row r="360" spans="1:8">
      <c r="A360" s="1"/>
      <c r="B360" s="1"/>
      <c r="C360" s="1"/>
      <c r="D360" s="1"/>
      <c r="E360" s="1"/>
      <c r="F360" s="1"/>
      <c r="G360" s="1"/>
      <c r="H360" s="1"/>
    </row>
    <row r="361" spans="1:8">
      <c r="A361" s="1"/>
      <c r="B361" s="1"/>
      <c r="C361" s="1"/>
      <c r="D361" s="1"/>
      <c r="E361" s="1"/>
      <c r="F361" s="1"/>
      <c r="G361" s="1"/>
      <c r="H361" s="1"/>
    </row>
    <row r="362" spans="1:8">
      <c r="A362" s="1"/>
      <c r="B362" s="1"/>
      <c r="C362" s="1"/>
      <c r="D362" s="1"/>
      <c r="E362" s="1"/>
      <c r="F362" s="1"/>
      <c r="G362" s="1"/>
      <c r="H362" s="1"/>
    </row>
    <row r="363" spans="1:8">
      <c r="A363" s="1"/>
      <c r="B363" s="1"/>
      <c r="C363" s="1"/>
      <c r="D363" s="1"/>
      <c r="E363" s="1"/>
      <c r="F363" s="1"/>
      <c r="G363" s="1"/>
      <c r="H363" s="1"/>
    </row>
    <row r="364" spans="1:8">
      <c r="A364" s="1"/>
      <c r="B364" s="1"/>
      <c r="C364" s="1"/>
      <c r="D364" s="1"/>
      <c r="E364" s="1"/>
      <c r="F364" s="1"/>
      <c r="G364" s="1"/>
      <c r="H364" s="1"/>
    </row>
    <row r="365" spans="1:8">
      <c r="A365" s="1"/>
      <c r="B365" s="1"/>
      <c r="C365" s="1"/>
      <c r="D365" s="1"/>
      <c r="E365" s="1"/>
      <c r="F365" s="1"/>
      <c r="G365" s="1"/>
      <c r="H365" s="1"/>
    </row>
    <row r="366" spans="1:8">
      <c r="A366" s="1"/>
      <c r="B366" s="1"/>
      <c r="C366" s="1"/>
      <c r="D366" s="1"/>
      <c r="E366" s="1"/>
      <c r="F366" s="1"/>
      <c r="G366" s="1"/>
      <c r="H366" s="1"/>
    </row>
    <row r="367" spans="1:8">
      <c r="A367" s="1"/>
      <c r="B367" s="1"/>
      <c r="C367" s="1"/>
      <c r="D367" s="1"/>
      <c r="E367" s="1"/>
      <c r="F367" s="1"/>
      <c r="G367" s="1"/>
      <c r="H367" s="1"/>
    </row>
    <row r="368" spans="1:8">
      <c r="A368" s="1"/>
      <c r="B368" s="1"/>
      <c r="C368" s="1"/>
      <c r="D368" s="1"/>
      <c r="E368" s="1"/>
      <c r="F368" s="1"/>
      <c r="G368" s="1"/>
      <c r="H368" s="1"/>
    </row>
    <row r="369" spans="1:8">
      <c r="A369" s="1"/>
      <c r="B369" s="1"/>
      <c r="C369" s="1"/>
      <c r="D369" s="1"/>
      <c r="E369" s="1"/>
      <c r="F369" s="1"/>
      <c r="G369" s="1"/>
      <c r="H369" s="1"/>
    </row>
    <row r="370" spans="1:8">
      <c r="A370" s="1"/>
      <c r="B370" s="1"/>
      <c r="C370" s="1"/>
      <c r="D370" s="1"/>
      <c r="E370" s="1"/>
      <c r="F370" s="1"/>
      <c r="G370" s="1"/>
      <c r="H370" s="1"/>
    </row>
    <row r="371" spans="1:8">
      <c r="A371" s="1"/>
      <c r="B371" s="1"/>
      <c r="C371" s="1"/>
      <c r="D371" s="1"/>
      <c r="E371" s="1"/>
      <c r="F371" s="1"/>
      <c r="G371" s="1"/>
      <c r="H371" s="1"/>
    </row>
    <row r="372" spans="1:8">
      <c r="A372" s="1"/>
      <c r="B372" s="1"/>
      <c r="C372" s="1"/>
      <c r="D372" s="1"/>
      <c r="E372" s="1"/>
      <c r="F372" s="1"/>
      <c r="G372" s="1"/>
      <c r="H372" s="1"/>
    </row>
    <row r="373" spans="1:8">
      <c r="A373" s="1"/>
      <c r="B373" s="1"/>
      <c r="C373" s="1"/>
      <c r="D373" s="1"/>
      <c r="E373" s="1"/>
      <c r="F373" s="1"/>
      <c r="G373" s="1"/>
      <c r="H373" s="1"/>
    </row>
    <row r="374" spans="1:8">
      <c r="A374" s="1"/>
      <c r="B374" s="1"/>
      <c r="C374" s="1"/>
      <c r="D374" s="1"/>
      <c r="E374" s="1"/>
      <c r="F374" s="1"/>
      <c r="G374" s="1"/>
      <c r="H374" s="1"/>
    </row>
    <row r="375" spans="1:8">
      <c r="A375" s="1"/>
      <c r="B375" s="1"/>
      <c r="C375" s="1"/>
      <c r="D375" s="1"/>
      <c r="E375" s="1"/>
      <c r="F375" s="1"/>
      <c r="G375" s="1"/>
      <c r="H375" s="1"/>
    </row>
    <row r="376" spans="1:8">
      <c r="A376" s="1"/>
      <c r="B376" s="1"/>
      <c r="C376" s="1"/>
      <c r="D376" s="1"/>
      <c r="E376" s="1"/>
      <c r="F376" s="1"/>
      <c r="G376" s="1"/>
      <c r="H376" s="1"/>
    </row>
    <row r="377" spans="1:8">
      <c r="A377" s="1"/>
      <c r="B377" s="1"/>
      <c r="C377" s="1"/>
      <c r="D377" s="1"/>
      <c r="E377" s="1"/>
      <c r="F377" s="1"/>
      <c r="G377" s="1"/>
      <c r="H377" s="1"/>
    </row>
    <row r="378" spans="1:8">
      <c r="A378" s="1"/>
      <c r="B378" s="1"/>
      <c r="C378" s="1"/>
      <c r="D378" s="1"/>
      <c r="E378" s="1"/>
      <c r="F378" s="1"/>
      <c r="G378" s="1"/>
      <c r="H378" s="1"/>
    </row>
    <row r="379" spans="1:8">
      <c r="A379" s="1"/>
      <c r="B379" s="1"/>
      <c r="C379" s="1"/>
      <c r="D379" s="1"/>
      <c r="E379" s="1"/>
      <c r="F379" s="1"/>
      <c r="G379" s="1"/>
      <c r="H379" s="1"/>
    </row>
    <row r="380" spans="1:8">
      <c r="A380" s="1"/>
      <c r="B380" s="1"/>
      <c r="C380" s="1"/>
      <c r="D380" s="1"/>
      <c r="E380" s="1"/>
      <c r="F380" s="1"/>
      <c r="G380" s="1"/>
      <c r="H380" s="1"/>
    </row>
    <row r="381" spans="1:8">
      <c r="A381" s="1"/>
      <c r="B381" s="1"/>
      <c r="C381" s="1"/>
      <c r="D381" s="1"/>
      <c r="E381" s="1"/>
      <c r="F381" s="1"/>
      <c r="G381" s="1"/>
      <c r="H381" s="1"/>
    </row>
    <row r="382" spans="1:8">
      <c r="A382" s="1"/>
      <c r="B382" s="1"/>
      <c r="C382" s="1"/>
      <c r="D382" s="1"/>
      <c r="E382" s="1"/>
      <c r="F382" s="1"/>
      <c r="G382" s="1"/>
      <c r="H382" s="1"/>
    </row>
    <row r="383" spans="1:8">
      <c r="A383" s="1"/>
      <c r="B383" s="1"/>
      <c r="C383" s="1"/>
      <c r="D383" s="1"/>
      <c r="E383" s="1"/>
      <c r="F383" s="1"/>
      <c r="G383" s="1"/>
      <c r="H383" s="1"/>
    </row>
    <row r="384" spans="1:8">
      <c r="A384" s="1"/>
      <c r="B384" s="1"/>
      <c r="C384" s="1"/>
      <c r="D384" s="1"/>
      <c r="E384" s="1"/>
      <c r="F384" s="1"/>
      <c r="G384" s="1"/>
      <c r="H384" s="1"/>
    </row>
    <row r="385" spans="1:8">
      <c r="A385" s="1"/>
      <c r="B385" s="1"/>
      <c r="C385" s="1"/>
      <c r="D385" s="1"/>
      <c r="E385" s="1"/>
      <c r="F385" s="1"/>
      <c r="G385" s="1"/>
      <c r="H385" s="1"/>
    </row>
    <row r="386" spans="1:8">
      <c r="A386" s="1"/>
      <c r="B386" s="1"/>
      <c r="C386" s="1"/>
      <c r="D386" s="1"/>
      <c r="E386" s="1"/>
      <c r="F386" s="1"/>
      <c r="G386" s="1"/>
      <c r="H386" s="1"/>
    </row>
    <row r="387" spans="1:8">
      <c r="A387" s="1"/>
      <c r="B387" s="1"/>
      <c r="C387" s="1"/>
      <c r="D387" s="1"/>
      <c r="E387" s="1"/>
      <c r="F387" s="1"/>
      <c r="G387" s="1"/>
      <c r="H387" s="1"/>
    </row>
    <row r="388" spans="1:8">
      <c r="A388" s="1"/>
      <c r="B388" s="1"/>
      <c r="C388" s="1"/>
      <c r="D388" s="1"/>
      <c r="E388" s="1"/>
      <c r="F388" s="1"/>
      <c r="G388" s="1"/>
      <c r="H388" s="1"/>
    </row>
    <row r="389" spans="1:8">
      <c r="A389" s="1"/>
      <c r="B389" s="1"/>
      <c r="C389" s="1"/>
      <c r="D389" s="1"/>
      <c r="E389" s="1"/>
      <c r="F389" s="1"/>
      <c r="G389" s="1"/>
      <c r="H389" s="1"/>
    </row>
    <row r="390" spans="1:8">
      <c r="A390" s="1"/>
      <c r="B390" s="1"/>
      <c r="C390" s="1"/>
      <c r="D390" s="1"/>
      <c r="E390" s="1"/>
      <c r="F390" s="1"/>
      <c r="G390" s="1"/>
      <c r="H390" s="1"/>
    </row>
    <row r="391" spans="1:8">
      <c r="A391" s="1"/>
      <c r="B391" s="1"/>
      <c r="C391" s="1"/>
      <c r="D391" s="1"/>
      <c r="E391" s="1"/>
      <c r="F391" s="1"/>
      <c r="G391" s="1"/>
      <c r="H391" s="1"/>
    </row>
    <row r="392" spans="1:8">
      <c r="A392" s="1"/>
      <c r="B392" s="1"/>
      <c r="C392" s="1"/>
      <c r="D392" s="1"/>
      <c r="E392" s="1"/>
      <c r="F392" s="1"/>
      <c r="G392" s="1"/>
      <c r="H392" s="1"/>
    </row>
    <row r="393" spans="1:8">
      <c r="A393" s="1"/>
      <c r="B393" s="1"/>
      <c r="C393" s="1"/>
      <c r="D393" s="1"/>
      <c r="E393" s="1"/>
      <c r="F393" s="1"/>
      <c r="G393" s="1"/>
      <c r="H393" s="1"/>
    </row>
    <row r="394" spans="1:8">
      <c r="A394" s="1"/>
      <c r="B394" s="1"/>
      <c r="C394" s="1"/>
      <c r="D394" s="1"/>
      <c r="E394" s="1"/>
      <c r="F394" s="1"/>
      <c r="G394" s="1"/>
      <c r="H394" s="1"/>
    </row>
    <row r="395" spans="1:8">
      <c r="A395" s="1"/>
      <c r="B395" s="1"/>
      <c r="C395" s="1"/>
      <c r="D395" s="1"/>
      <c r="E395" s="1"/>
      <c r="F395" s="1"/>
      <c r="G395" s="1"/>
      <c r="H395" s="1"/>
    </row>
    <row r="396" spans="1:8">
      <c r="A396" s="1"/>
      <c r="B396" s="1"/>
      <c r="C396" s="1"/>
      <c r="D396" s="1"/>
      <c r="E396" s="1"/>
      <c r="F396" s="1"/>
      <c r="G396" s="1"/>
      <c r="H396" s="1"/>
    </row>
    <row r="397" spans="1:8">
      <c r="A397" s="1"/>
      <c r="B397" s="1"/>
      <c r="C397" s="1"/>
      <c r="D397" s="1"/>
      <c r="E397" s="1"/>
      <c r="F397" s="1"/>
      <c r="G397" s="1"/>
      <c r="H397" s="1"/>
    </row>
    <row r="398" spans="1:8">
      <c r="A398" s="1"/>
      <c r="B398" s="1"/>
      <c r="C398" s="1"/>
      <c r="D398" s="1"/>
      <c r="E398" s="1"/>
      <c r="F398" s="1"/>
      <c r="G398" s="1"/>
      <c r="H398" s="1"/>
    </row>
    <row r="399" spans="1:8">
      <c r="A399" s="1"/>
      <c r="B399" s="1"/>
      <c r="C399" s="1"/>
      <c r="D399" s="1"/>
      <c r="E399" s="1"/>
      <c r="F399" s="1"/>
      <c r="G399" s="1"/>
      <c r="H399" s="1"/>
    </row>
    <row r="400" spans="1:8">
      <c r="A400" s="1"/>
      <c r="B400" s="1"/>
      <c r="C400" s="1"/>
      <c r="D400" s="1"/>
      <c r="E400" s="1"/>
      <c r="F400" s="1"/>
      <c r="G400" s="1"/>
      <c r="H400" s="1"/>
    </row>
    <row r="401" spans="1:8">
      <c r="A401" s="1"/>
      <c r="B401" s="1"/>
      <c r="C401" s="1"/>
      <c r="D401" s="1"/>
      <c r="E401" s="1"/>
      <c r="F401" s="1"/>
      <c r="G401" s="1"/>
      <c r="H401" s="1"/>
    </row>
    <row r="402" spans="1:8">
      <c r="A402" s="1"/>
      <c r="B402" s="1"/>
      <c r="C402" s="1"/>
      <c r="D402" s="1"/>
      <c r="E402" s="1"/>
      <c r="F402" s="1"/>
      <c r="G402" s="1"/>
      <c r="H402" s="1"/>
    </row>
    <row r="403" spans="1:8">
      <c r="A403" s="1"/>
      <c r="B403" s="1"/>
      <c r="C403" s="1"/>
      <c r="D403" s="1"/>
      <c r="E403" s="1"/>
      <c r="F403" s="1"/>
      <c r="G403" s="1"/>
      <c r="H403" s="1"/>
    </row>
    <row r="404" spans="1:8">
      <c r="A404" s="1"/>
      <c r="B404" s="1"/>
      <c r="C404" s="1"/>
      <c r="D404" s="1"/>
      <c r="E404" s="1"/>
      <c r="F404" s="1"/>
      <c r="G404" s="1"/>
      <c r="H404" s="1"/>
    </row>
    <row r="405" spans="1:8">
      <c r="A405" s="1"/>
      <c r="B405" s="1"/>
      <c r="C405" s="1"/>
      <c r="D405" s="1"/>
      <c r="E405" s="1"/>
      <c r="F405" s="1"/>
      <c r="G405" s="1"/>
      <c r="H405" s="1"/>
    </row>
    <row r="406" spans="1:8">
      <c r="A406" s="1"/>
      <c r="B406" s="1"/>
      <c r="C406" s="1"/>
      <c r="D406" s="1"/>
      <c r="E406" s="1"/>
      <c r="F406" s="1"/>
      <c r="G406" s="1"/>
      <c r="H406" s="1"/>
    </row>
    <row r="407" spans="1:8">
      <c r="A407" s="1"/>
      <c r="B407" s="1"/>
      <c r="C407" s="1"/>
      <c r="D407" s="1"/>
      <c r="E407" s="1"/>
      <c r="F407" s="1"/>
      <c r="G407" s="1"/>
      <c r="H407" s="1"/>
    </row>
    <row r="408" spans="1:8">
      <c r="A408" s="1"/>
      <c r="B408" s="1"/>
      <c r="C408" s="1"/>
      <c r="D408" s="1"/>
      <c r="E408" s="1"/>
      <c r="F408" s="1"/>
      <c r="G408" s="1"/>
      <c r="H408" s="1"/>
    </row>
    <row r="409" spans="1:8">
      <c r="A409" s="1"/>
      <c r="B409" s="1"/>
      <c r="C409" s="1"/>
      <c r="D409" s="1"/>
      <c r="E409" s="1"/>
      <c r="F409" s="1"/>
      <c r="G409" s="1"/>
      <c r="H409" s="1"/>
    </row>
    <row r="410" spans="1:8">
      <c r="A410" s="1"/>
      <c r="B410" s="1"/>
      <c r="C410" s="1"/>
      <c r="D410" s="1"/>
      <c r="E410" s="1"/>
      <c r="F410" s="1"/>
      <c r="G410" s="1"/>
      <c r="H410" s="1"/>
    </row>
    <row r="411" spans="1:8">
      <c r="A411" s="1"/>
      <c r="B411" s="1"/>
      <c r="C411" s="1"/>
      <c r="D411" s="1"/>
      <c r="E411" s="1"/>
      <c r="F411" s="1"/>
      <c r="G411" s="1"/>
      <c r="H411" s="1"/>
    </row>
    <row r="412" spans="1:8">
      <c r="A412" s="1"/>
      <c r="B412" s="1"/>
      <c r="C412" s="1"/>
      <c r="D412" s="1"/>
      <c r="E412" s="1"/>
      <c r="F412" s="1"/>
      <c r="G412" s="1"/>
      <c r="H412" s="1"/>
    </row>
    <row r="413" spans="1:8">
      <c r="A413" s="1"/>
      <c r="B413" s="1"/>
      <c r="C413" s="1"/>
      <c r="D413" s="1"/>
      <c r="E413" s="1"/>
      <c r="F413" s="1"/>
      <c r="G413" s="1"/>
      <c r="H413" s="1"/>
    </row>
    <row r="414" spans="1:8">
      <c r="A414" s="1"/>
      <c r="B414" s="1"/>
      <c r="C414" s="1"/>
      <c r="D414" s="1"/>
      <c r="E414" s="1"/>
      <c r="F414" s="1"/>
      <c r="G414" s="1"/>
      <c r="H414" s="1"/>
    </row>
    <row r="415" spans="1:8">
      <c r="A415" s="1"/>
      <c r="B415" s="1"/>
      <c r="C415" s="1"/>
      <c r="D415" s="1"/>
      <c r="E415" s="1"/>
      <c r="F415" s="1"/>
      <c r="G415" s="1"/>
      <c r="H415" s="1"/>
    </row>
    <row r="416" spans="1:8">
      <c r="A416" s="1"/>
      <c r="B416" s="1"/>
      <c r="C416" s="1"/>
      <c r="D416" s="1"/>
      <c r="E416" s="1"/>
      <c r="F416" s="1"/>
      <c r="G416" s="1"/>
      <c r="H416" s="1"/>
    </row>
    <row r="417" spans="1:8">
      <c r="A417" s="1"/>
      <c r="B417" s="1"/>
      <c r="C417" s="1"/>
      <c r="D417" s="1"/>
      <c r="E417" s="1"/>
      <c r="F417" s="1"/>
      <c r="G417" s="1"/>
      <c r="H417" s="1"/>
    </row>
    <row r="418" spans="1:8">
      <c r="A418" s="1"/>
      <c r="B418" s="1"/>
      <c r="C418" s="1"/>
      <c r="D418" s="1"/>
      <c r="E418" s="1"/>
      <c r="F418" s="1"/>
      <c r="G418" s="1"/>
      <c r="H418" s="1"/>
    </row>
    <row r="419" spans="1:8">
      <c r="A419" s="1"/>
      <c r="B419" s="1"/>
      <c r="C419" s="1"/>
      <c r="D419" s="1"/>
      <c r="E419" s="1"/>
      <c r="F419" s="1"/>
      <c r="G419" s="1"/>
      <c r="H419" s="1"/>
    </row>
    <row r="420" spans="1:8">
      <c r="A420" s="1"/>
      <c r="B420" s="1"/>
      <c r="C420" s="1"/>
      <c r="D420" s="1"/>
      <c r="E420" s="1"/>
      <c r="F420" s="1"/>
      <c r="G420" s="1"/>
      <c r="H420" s="1"/>
    </row>
    <row r="421" spans="1:8">
      <c r="A421" s="1"/>
      <c r="B421" s="1"/>
      <c r="C421" s="1"/>
      <c r="D421" s="1"/>
      <c r="E421" s="1"/>
      <c r="F421" s="1"/>
      <c r="G421" s="1"/>
      <c r="H421" s="1"/>
    </row>
    <row r="422" spans="1:8">
      <c r="A422" s="1"/>
      <c r="B422" s="1"/>
      <c r="C422" s="1"/>
      <c r="D422" s="1"/>
      <c r="E422" s="1"/>
      <c r="F422" s="1"/>
      <c r="G422" s="1"/>
      <c r="H422" s="1"/>
    </row>
    <row r="423" spans="1:8">
      <c r="A423" s="1"/>
      <c r="B423" s="1"/>
      <c r="C423" s="1"/>
      <c r="D423" s="1"/>
      <c r="E423" s="1"/>
      <c r="F423" s="1"/>
      <c r="G423" s="1"/>
      <c r="H423" s="1"/>
    </row>
    <row r="424" spans="1:8">
      <c r="A424" s="1"/>
      <c r="B424" s="1"/>
      <c r="C424" s="1"/>
      <c r="D424" s="1"/>
      <c r="E424" s="1"/>
      <c r="F424" s="1"/>
      <c r="G424" s="1"/>
      <c r="H424" s="1"/>
    </row>
    <row r="425" spans="1:8">
      <c r="A425" s="1"/>
      <c r="B425" s="1"/>
      <c r="C425" s="1"/>
      <c r="D425" s="1"/>
      <c r="E425" s="1"/>
      <c r="F425" s="1"/>
      <c r="G425" s="1"/>
      <c r="H425" s="1"/>
    </row>
    <row r="426" spans="1:8">
      <c r="A426" s="1"/>
      <c r="B426" s="1"/>
      <c r="C426" s="1"/>
      <c r="D426" s="1"/>
      <c r="E426" s="1"/>
      <c r="F426" s="1"/>
      <c r="G426" s="1"/>
      <c r="H426" s="1"/>
    </row>
    <row r="427" spans="1:8">
      <c r="A427" s="1"/>
      <c r="B427" s="1"/>
      <c r="C427" s="1"/>
      <c r="D427" s="1"/>
      <c r="E427" s="1"/>
      <c r="F427" s="1"/>
      <c r="G427" s="1"/>
      <c r="H427" s="1"/>
    </row>
    <row r="428" spans="1:8">
      <c r="A428" s="1"/>
      <c r="B428" s="1"/>
      <c r="C428" s="1"/>
      <c r="D428" s="1"/>
      <c r="E428" s="1"/>
      <c r="F428" s="1"/>
      <c r="G428" s="1"/>
      <c r="H428" s="1"/>
    </row>
    <row r="429" spans="1:8">
      <c r="A429" s="1"/>
      <c r="B429" s="1"/>
      <c r="C429" s="1"/>
      <c r="D429" s="1"/>
      <c r="E429" s="1"/>
      <c r="F429" s="1"/>
      <c r="G429" s="1"/>
      <c r="H429" s="1"/>
    </row>
    <row r="430" spans="1:8">
      <c r="A430" s="1"/>
      <c r="B430" s="1"/>
      <c r="C430" s="1"/>
      <c r="D430" s="1"/>
      <c r="E430" s="1"/>
      <c r="F430" s="1"/>
      <c r="G430" s="1"/>
      <c r="H430" s="1"/>
    </row>
    <row r="431" spans="1:8">
      <c r="A431" s="1"/>
      <c r="B431" s="1"/>
      <c r="C431" s="1"/>
      <c r="D431" s="1"/>
      <c r="E431" s="1"/>
      <c r="F431" s="1"/>
      <c r="G431" s="1"/>
      <c r="H431" s="1"/>
    </row>
    <row r="432" spans="1:8">
      <c r="A432" s="1"/>
      <c r="B432" s="1"/>
      <c r="C432" s="1"/>
      <c r="D432" s="1"/>
      <c r="E432" s="1"/>
      <c r="F432" s="1"/>
      <c r="G432" s="1"/>
      <c r="H432" s="1"/>
    </row>
    <row r="433" spans="1:8">
      <c r="A433" s="1"/>
      <c r="B433" s="1"/>
      <c r="C433" s="1"/>
      <c r="D433" s="1"/>
      <c r="E433" s="1"/>
      <c r="F433" s="1"/>
      <c r="G433" s="1"/>
      <c r="H433" s="1"/>
    </row>
    <row r="434" spans="1:8">
      <c r="A434" s="1"/>
      <c r="B434" s="1"/>
      <c r="C434" s="1"/>
      <c r="D434" s="1"/>
      <c r="E434" s="1"/>
      <c r="F434" s="1"/>
      <c r="G434" s="1"/>
      <c r="H434" s="1"/>
    </row>
    <row r="435" spans="1:8">
      <c r="A435" s="1"/>
      <c r="B435" s="1"/>
      <c r="C435" s="1"/>
      <c r="D435" s="1"/>
      <c r="E435" s="1"/>
      <c r="F435" s="1"/>
      <c r="G435" s="1"/>
      <c r="H435" s="1"/>
    </row>
    <row r="436" spans="1:8">
      <c r="A436" s="1"/>
      <c r="B436" s="1"/>
      <c r="C436" s="1"/>
      <c r="D436" s="1"/>
      <c r="E436" s="1"/>
      <c r="F436" s="1"/>
      <c r="G436" s="1"/>
      <c r="H436" s="1"/>
    </row>
    <row r="437" spans="1:8">
      <c r="A437" s="1"/>
      <c r="B437" s="1"/>
      <c r="C437" s="1"/>
      <c r="D437" s="1"/>
      <c r="E437" s="1"/>
      <c r="F437" s="1"/>
      <c r="G437" s="1"/>
      <c r="H437" s="1"/>
    </row>
    <row r="438" spans="1:8">
      <c r="A438" s="1"/>
      <c r="B438" s="1"/>
      <c r="C438" s="1"/>
      <c r="D438" s="1"/>
      <c r="E438" s="1"/>
      <c r="F438" s="1"/>
      <c r="G438" s="1"/>
      <c r="H438" s="1"/>
    </row>
    <row r="439" spans="1:8">
      <c r="A439" s="1"/>
      <c r="B439" s="1"/>
      <c r="C439" s="1"/>
      <c r="D439" s="1"/>
      <c r="E439" s="1"/>
      <c r="F439" s="1"/>
      <c r="G439" s="1"/>
      <c r="H439" s="1"/>
    </row>
    <row r="440" spans="1:8">
      <c r="A440" s="1"/>
      <c r="B440" s="1"/>
      <c r="C440" s="1"/>
      <c r="D440" s="1"/>
      <c r="E440" s="1"/>
      <c r="F440" s="1"/>
      <c r="G440" s="1"/>
      <c r="H440" s="1"/>
    </row>
    <row r="441" spans="1:8">
      <c r="A441" s="1"/>
      <c r="B441" s="1"/>
      <c r="C441" s="1"/>
      <c r="D441" s="1"/>
      <c r="E441" s="1"/>
      <c r="F441" s="1"/>
      <c r="G441" s="1"/>
      <c r="H441" s="1"/>
    </row>
    <row r="442" spans="1:8">
      <c r="A442" s="1"/>
      <c r="B442" s="1"/>
      <c r="C442" s="1"/>
      <c r="D442" s="1"/>
      <c r="E442" s="1"/>
      <c r="F442" s="1"/>
      <c r="G442" s="1"/>
      <c r="H442" s="1"/>
    </row>
    <row r="443" spans="1:8">
      <c r="A443" s="1"/>
      <c r="B443" s="1"/>
      <c r="C443" s="1"/>
      <c r="D443" s="1"/>
      <c r="E443" s="1"/>
      <c r="F443" s="1"/>
      <c r="G443" s="1"/>
      <c r="H443" s="1"/>
    </row>
    <row r="444" spans="1:8">
      <c r="A444" s="1"/>
      <c r="B444" s="1"/>
      <c r="C444" s="1"/>
      <c r="D444" s="1"/>
      <c r="E444" s="1"/>
      <c r="F444" s="1"/>
      <c r="G444" s="1"/>
      <c r="H444" s="1"/>
    </row>
    <row r="445" spans="1:8">
      <c r="A445" s="1"/>
      <c r="B445" s="1"/>
      <c r="C445" s="1"/>
      <c r="D445" s="1"/>
      <c r="E445" s="1"/>
      <c r="F445" s="1"/>
      <c r="G445" s="1"/>
      <c r="H445" s="1"/>
    </row>
    <row r="446" spans="1:8">
      <c r="A446" s="1"/>
      <c r="B446" s="1"/>
      <c r="C446" s="1"/>
      <c r="D446" s="1"/>
      <c r="E446" s="1"/>
      <c r="F446" s="1"/>
      <c r="G446" s="1"/>
      <c r="H446" s="1"/>
    </row>
    <row r="447" spans="1:8">
      <c r="A447" s="1"/>
      <c r="B447" s="1"/>
      <c r="C447" s="1"/>
      <c r="D447" s="1"/>
      <c r="E447" s="1"/>
      <c r="F447" s="1"/>
      <c r="G447" s="1"/>
      <c r="H447" s="1"/>
    </row>
    <row r="448" spans="1:8">
      <c r="A448" s="1"/>
      <c r="B448" s="1"/>
      <c r="C448" s="1"/>
      <c r="D448" s="1"/>
      <c r="E448" s="1"/>
      <c r="F448" s="1"/>
      <c r="G448" s="1"/>
      <c r="H448" s="1"/>
    </row>
    <row r="449" spans="1:8">
      <c r="A449" s="1"/>
      <c r="B449" s="1"/>
      <c r="C449" s="1"/>
      <c r="D449" s="1"/>
      <c r="E449" s="1"/>
      <c r="F449" s="1"/>
      <c r="G449" s="1"/>
      <c r="H449" s="1"/>
    </row>
    <row r="450" spans="1:8">
      <c r="A450" s="1"/>
      <c r="B450" s="1"/>
      <c r="C450" s="1"/>
      <c r="D450" s="1"/>
      <c r="E450" s="1"/>
      <c r="F450" s="1"/>
      <c r="G450" s="1"/>
      <c r="H450" s="1"/>
    </row>
    <row r="451" spans="1:8">
      <c r="A451" s="1"/>
      <c r="B451" s="1"/>
      <c r="C451" s="1"/>
      <c r="D451" s="1"/>
      <c r="E451" s="1"/>
      <c r="F451" s="1"/>
      <c r="G451" s="1"/>
      <c r="H451" s="1"/>
    </row>
    <row r="452" spans="1:8">
      <c r="A452" s="1"/>
      <c r="B452" s="1"/>
      <c r="C452" s="1"/>
      <c r="D452" s="1"/>
      <c r="E452" s="1"/>
      <c r="F452" s="1"/>
      <c r="G452" s="1"/>
      <c r="H452" s="1"/>
    </row>
    <row r="453" spans="1:8">
      <c r="A453" s="1"/>
      <c r="B453" s="1"/>
      <c r="C453" s="1"/>
      <c r="D453" s="1"/>
      <c r="E453" s="1"/>
      <c r="F453" s="1"/>
      <c r="G453" s="1"/>
      <c r="H453" s="1"/>
    </row>
    <row r="454" spans="1:8">
      <c r="A454" s="1"/>
      <c r="B454" s="1"/>
      <c r="C454" s="1"/>
      <c r="D454" s="1"/>
      <c r="E454" s="1"/>
      <c r="F454" s="1"/>
      <c r="G454" s="1"/>
      <c r="H454" s="1"/>
    </row>
    <row r="455" spans="1:8">
      <c r="A455" s="1"/>
      <c r="B455" s="1"/>
      <c r="C455" s="1"/>
      <c r="D455" s="1"/>
      <c r="E455" s="1"/>
      <c r="F455" s="1"/>
      <c r="G455" s="1"/>
      <c r="H455" s="1"/>
    </row>
    <row r="456" spans="1:8">
      <c r="A456" s="1"/>
      <c r="B456" s="1"/>
      <c r="C456" s="1"/>
      <c r="D456" s="1"/>
      <c r="E456" s="1"/>
      <c r="F456" s="1"/>
      <c r="G456" s="1"/>
      <c r="H456" s="1"/>
    </row>
    <row r="457" spans="1:8">
      <c r="A457" s="1"/>
      <c r="B457" s="1"/>
      <c r="C457" s="1"/>
      <c r="D457" s="1"/>
      <c r="E457" s="1"/>
      <c r="F457" s="1"/>
      <c r="G457" s="1"/>
      <c r="H457" s="1"/>
    </row>
    <row r="458" spans="1:8">
      <c r="A458" s="1"/>
      <c r="B458" s="1"/>
      <c r="C458" s="1"/>
      <c r="D458" s="1"/>
      <c r="E458" s="1"/>
      <c r="F458" s="1"/>
      <c r="G458" s="1"/>
      <c r="H458" s="1"/>
    </row>
    <row r="459" spans="1:8">
      <c r="A459" s="1"/>
      <c r="B459" s="1"/>
      <c r="C459" s="1"/>
      <c r="D459" s="1"/>
      <c r="E459" s="1"/>
      <c r="F459" s="1"/>
      <c r="G459" s="1"/>
      <c r="H459" s="1"/>
    </row>
    <row r="460" spans="1:8">
      <c r="A460" s="1"/>
      <c r="B460" s="1"/>
      <c r="C460" s="1"/>
      <c r="D460" s="1"/>
      <c r="E460" s="1"/>
      <c r="F460" s="1"/>
      <c r="G460" s="1"/>
      <c r="H460" s="1"/>
    </row>
    <row r="461" spans="1:8">
      <c r="A461" s="1"/>
      <c r="B461" s="1"/>
      <c r="C461" s="1"/>
      <c r="D461" s="1"/>
      <c r="E461" s="1"/>
      <c r="F461" s="1"/>
      <c r="G461" s="1"/>
      <c r="H461" s="1"/>
    </row>
    <row r="462" spans="1:8">
      <c r="A462" s="1"/>
      <c r="B462" s="1"/>
      <c r="C462" s="1"/>
      <c r="D462" s="1"/>
      <c r="E462" s="1"/>
      <c r="F462" s="1"/>
      <c r="G462" s="1"/>
      <c r="H462" s="1"/>
    </row>
    <row r="463" spans="1:8">
      <c r="A463" s="1"/>
      <c r="B463" s="1"/>
      <c r="C463" s="1"/>
      <c r="D463" s="1"/>
      <c r="E463" s="1"/>
      <c r="F463" s="1"/>
      <c r="G463" s="1"/>
      <c r="H463" s="1"/>
    </row>
    <row r="464" spans="1:8">
      <c r="A464" s="1"/>
      <c r="B464" s="1"/>
      <c r="C464" s="1"/>
      <c r="D464" s="1"/>
      <c r="E464" s="1"/>
      <c r="F464" s="1"/>
      <c r="G464" s="1"/>
      <c r="H464" s="1"/>
    </row>
    <row r="465" spans="1:8">
      <c r="A465" s="1"/>
      <c r="B465" s="1"/>
      <c r="C465" s="1"/>
      <c r="D465" s="1"/>
      <c r="E465" s="1"/>
      <c r="F465" s="1"/>
      <c r="G465" s="1"/>
      <c r="H465" s="1"/>
    </row>
    <row r="466" spans="1:8">
      <c r="A466" s="1"/>
      <c r="B466" s="1"/>
      <c r="C466" s="1"/>
      <c r="D466" s="1"/>
      <c r="E466" s="1"/>
      <c r="F466" s="1"/>
      <c r="G466" s="1"/>
      <c r="H466" s="1"/>
    </row>
    <row r="467" spans="1:8">
      <c r="A467" s="1"/>
      <c r="B467" s="1"/>
      <c r="C467" s="1"/>
      <c r="D467" s="1"/>
      <c r="E467" s="1"/>
      <c r="F467" s="1"/>
      <c r="G467" s="1"/>
      <c r="H467" s="1"/>
    </row>
    <row r="468" spans="1:8">
      <c r="A468" s="1"/>
      <c r="B468" s="1"/>
      <c r="C468" s="1"/>
      <c r="D468" s="1"/>
      <c r="E468" s="1"/>
      <c r="F468" s="1"/>
      <c r="G468" s="1"/>
      <c r="H468" s="1"/>
    </row>
    <row r="469" spans="1:8">
      <c r="A469" s="1"/>
      <c r="B469" s="1"/>
      <c r="C469" s="1"/>
      <c r="D469" s="1"/>
      <c r="E469" s="1"/>
      <c r="F469" s="1"/>
      <c r="G469" s="1"/>
      <c r="H469" s="1"/>
    </row>
    <row r="470" spans="1:8">
      <c r="A470" s="1"/>
      <c r="B470" s="1"/>
      <c r="C470" s="1"/>
      <c r="D470" s="1"/>
      <c r="E470" s="1"/>
      <c r="F470" s="1"/>
      <c r="G470" s="1"/>
      <c r="H470" s="1"/>
    </row>
    <row r="471" spans="1:8">
      <c r="A471" s="1"/>
      <c r="B471" s="1"/>
      <c r="C471" s="1"/>
      <c r="D471" s="1"/>
      <c r="E471" s="1"/>
      <c r="F471" s="1"/>
      <c r="G471" s="1"/>
      <c r="H471" s="1"/>
    </row>
    <row r="472" spans="1:8">
      <c r="A472" s="1"/>
      <c r="B472" s="1"/>
      <c r="C472" s="1"/>
      <c r="D472" s="1"/>
      <c r="E472" s="1"/>
      <c r="F472" s="1"/>
      <c r="G472" s="1"/>
      <c r="H472" s="1"/>
    </row>
    <row r="473" spans="1:8">
      <c r="A473" s="1"/>
      <c r="B473" s="1"/>
      <c r="C473" s="1"/>
      <c r="D473" s="1"/>
      <c r="E473" s="1"/>
      <c r="F473" s="1"/>
      <c r="G473" s="1"/>
      <c r="H473" s="1"/>
    </row>
    <row r="474" spans="1:8">
      <c r="A474" s="1"/>
      <c r="B474" s="1"/>
      <c r="C474" s="1"/>
      <c r="D474" s="1"/>
      <c r="E474" s="1"/>
      <c r="F474" s="1"/>
      <c r="G474" s="1"/>
      <c r="H474" s="1"/>
    </row>
    <row r="475" spans="1:8">
      <c r="A475" s="1"/>
      <c r="B475" s="1"/>
      <c r="C475" s="1"/>
      <c r="D475" s="1"/>
      <c r="E475" s="1"/>
      <c r="F475" s="1"/>
      <c r="G475" s="1"/>
      <c r="H475" s="1"/>
    </row>
    <row r="476" spans="1:8">
      <c r="A476" s="1"/>
      <c r="B476" s="1"/>
      <c r="C476" s="1"/>
      <c r="D476" s="1"/>
      <c r="E476" s="1"/>
      <c r="F476" s="1"/>
      <c r="G476" s="1"/>
      <c r="H476" s="1"/>
    </row>
    <row r="477" spans="1:8">
      <c r="A477" s="1"/>
      <c r="B477" s="1"/>
      <c r="C477" s="1"/>
      <c r="D477" s="1"/>
      <c r="E477" s="1"/>
      <c r="F477" s="1"/>
      <c r="G477" s="1"/>
      <c r="H477" s="1"/>
    </row>
    <row r="478" spans="1:8">
      <c r="A478" s="1"/>
      <c r="B478" s="1"/>
      <c r="C478" s="1"/>
      <c r="D478" s="1"/>
      <c r="E478" s="1"/>
      <c r="F478" s="1"/>
      <c r="G478" s="1"/>
      <c r="H478" s="1"/>
    </row>
    <row r="479" spans="1:8">
      <c r="A479" s="1"/>
      <c r="B479" s="1"/>
      <c r="C479" s="1"/>
      <c r="D479" s="1"/>
      <c r="E479" s="1"/>
      <c r="F479" s="1"/>
      <c r="G479" s="1"/>
      <c r="H479" s="1"/>
    </row>
    <row r="480" spans="1:8">
      <c r="A480" s="1"/>
      <c r="B480" s="1"/>
      <c r="C480" s="1"/>
      <c r="D480" s="1"/>
      <c r="E480" s="1"/>
      <c r="F480" s="1"/>
      <c r="G480" s="1"/>
      <c r="H480" s="1"/>
    </row>
    <row r="481" spans="1:8">
      <c r="A481" s="1"/>
      <c r="B481" s="1"/>
      <c r="C481" s="1"/>
      <c r="D481" s="1"/>
      <c r="E481" s="1"/>
      <c r="F481" s="1"/>
      <c r="G481" s="1"/>
      <c r="H481" s="1"/>
    </row>
    <row r="482" spans="1:8">
      <c r="A482" s="1"/>
      <c r="B482" s="1"/>
      <c r="C482" s="1"/>
      <c r="D482" s="1"/>
      <c r="E482" s="1"/>
      <c r="F482" s="1"/>
      <c r="G482" s="1"/>
      <c r="H482" s="1"/>
    </row>
    <row r="483" spans="1:8">
      <c r="A483" s="1"/>
      <c r="B483" s="1"/>
      <c r="C483" s="1"/>
      <c r="D483" s="1"/>
      <c r="E483" s="1"/>
      <c r="F483" s="1"/>
      <c r="G483" s="1"/>
      <c r="H483" s="1"/>
    </row>
  </sheetData>
  <mergeCells count="35">
    <mergeCell ref="A37:D37"/>
    <mergeCell ref="G36:H36"/>
    <mergeCell ref="G26:H26"/>
    <mergeCell ref="G27:H27"/>
    <mergeCell ref="G28:H28"/>
    <mergeCell ref="G29:H29"/>
    <mergeCell ref="G30:H30"/>
    <mergeCell ref="G33:H33"/>
    <mergeCell ref="G31:H31"/>
    <mergeCell ref="G32:H32"/>
    <mergeCell ref="E41:H41"/>
    <mergeCell ref="E42:H42"/>
    <mergeCell ref="G15:H15"/>
    <mergeCell ref="G16:H16"/>
    <mergeCell ref="G18:H18"/>
    <mergeCell ref="G19:H19"/>
    <mergeCell ref="G25:H25"/>
    <mergeCell ref="E39:H39"/>
    <mergeCell ref="E40:H40"/>
    <mergeCell ref="G20:H20"/>
    <mergeCell ref="G21:H21"/>
    <mergeCell ref="G22:H22"/>
    <mergeCell ref="G23:H23"/>
    <mergeCell ref="G24:H24"/>
    <mergeCell ref="G34:H34"/>
    <mergeCell ref="G35:H35"/>
    <mergeCell ref="A13:H13"/>
    <mergeCell ref="G17:H17"/>
    <mergeCell ref="A1:H7"/>
    <mergeCell ref="A8:H8"/>
    <mergeCell ref="A10:H10"/>
    <mergeCell ref="B11:H11"/>
    <mergeCell ref="A12:H12"/>
    <mergeCell ref="A14:D14"/>
    <mergeCell ref="E14:H14"/>
  </mergeCells>
  <pageMargins left="0.51181102362204722" right="0.51181102362204722" top="0.78740157480314965" bottom="0.78740157480314965" header="0.31496062992125984" footer="0.31496062992125984"/>
  <pageSetup paperSize="9" scale="77" fitToHeight="0" orientation="landscape" r:id="rId1"/>
  <headerFooter>
    <oddFooter>&amp;C&amp;"Arial,Normal"&amp;8Prefeitura Municipal da Estância Turística de Paraguaçu Paulista - Av. Siqueira Campos 1430 CEP 19.703-061 - Fone: (18)3361-9100 - Fax: (18) 3361-1331 – Estância Turística de Paraguaçu Paulista - SP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view="pageBreakPreview" zoomScale="85" zoomScaleNormal="150" zoomScaleSheetLayoutView="85" workbookViewId="0">
      <selection activeCell="R14" sqref="R14"/>
    </sheetView>
  </sheetViews>
  <sheetFormatPr defaultColWidth="8.85546875" defaultRowHeight="12.75"/>
  <cols>
    <col min="1" max="1" width="8.85546875" style="60" customWidth="1"/>
    <col min="2" max="2" width="31.140625" style="60" customWidth="1"/>
    <col min="3" max="3" width="19" style="60" customWidth="1"/>
    <col min="4" max="4" width="18.5703125" style="60" customWidth="1"/>
    <col min="5" max="5" width="17.85546875" style="60" customWidth="1"/>
    <col min="6" max="6" width="18.28515625" style="60" customWidth="1"/>
    <col min="7" max="7" width="20.5703125" style="60" customWidth="1"/>
    <col min="8" max="8" width="13.42578125" style="60" bestFit="1" customWidth="1"/>
    <col min="9" max="16384" width="8.85546875" style="60"/>
  </cols>
  <sheetData>
    <row r="1" spans="1:7" ht="6" customHeight="1">
      <c r="A1" s="224" t="s">
        <v>26</v>
      </c>
      <c r="B1" s="225"/>
      <c r="C1" s="225"/>
      <c r="D1" s="225"/>
      <c r="E1" s="225"/>
      <c r="F1" s="225"/>
      <c r="G1" s="226"/>
    </row>
    <row r="2" spans="1:7" ht="6.75" customHeight="1">
      <c r="A2" s="227"/>
      <c r="B2" s="228"/>
      <c r="C2" s="228"/>
      <c r="D2" s="228"/>
      <c r="E2" s="228"/>
      <c r="F2" s="228"/>
      <c r="G2" s="229"/>
    </row>
    <row r="3" spans="1:7">
      <c r="A3" s="227"/>
      <c r="B3" s="228"/>
      <c r="C3" s="228"/>
      <c r="D3" s="228"/>
      <c r="E3" s="228"/>
      <c r="F3" s="228"/>
      <c r="G3" s="229"/>
    </row>
    <row r="4" spans="1:7">
      <c r="A4" s="227"/>
      <c r="B4" s="228"/>
      <c r="C4" s="228"/>
      <c r="D4" s="228"/>
      <c r="E4" s="228"/>
      <c r="F4" s="228"/>
      <c r="G4" s="229"/>
    </row>
    <row r="5" spans="1:7">
      <c r="A5" s="227"/>
      <c r="B5" s="228"/>
      <c r="C5" s="228"/>
      <c r="D5" s="228"/>
      <c r="E5" s="228"/>
      <c r="F5" s="228"/>
      <c r="G5" s="229"/>
    </row>
    <row r="6" spans="1:7">
      <c r="A6" s="227"/>
      <c r="B6" s="228"/>
      <c r="C6" s="228"/>
      <c r="D6" s="228"/>
      <c r="E6" s="228"/>
      <c r="F6" s="228"/>
      <c r="G6" s="229"/>
    </row>
    <row r="7" spans="1:7">
      <c r="A7" s="227"/>
      <c r="B7" s="228"/>
      <c r="C7" s="228"/>
      <c r="D7" s="228"/>
      <c r="E7" s="228"/>
      <c r="F7" s="228"/>
      <c r="G7" s="229"/>
    </row>
    <row r="8" spans="1:7">
      <c r="A8" s="227"/>
      <c r="B8" s="228"/>
      <c r="C8" s="228"/>
      <c r="D8" s="228"/>
      <c r="E8" s="228"/>
      <c r="F8" s="228"/>
      <c r="G8" s="229"/>
    </row>
    <row r="9" spans="1:7">
      <c r="A9" s="230" t="s">
        <v>25</v>
      </c>
      <c r="B9" s="231"/>
      <c r="C9" s="231"/>
      <c r="D9" s="231"/>
      <c r="E9" s="231"/>
      <c r="F9" s="231"/>
      <c r="G9" s="232"/>
    </row>
    <row r="10" spans="1:7" ht="12" customHeight="1">
      <c r="A10" s="233" t="s">
        <v>73</v>
      </c>
      <c r="B10" s="228"/>
      <c r="C10" s="228"/>
      <c r="D10" s="228"/>
      <c r="E10" s="228"/>
      <c r="F10" s="228"/>
      <c r="G10" s="229"/>
    </row>
    <row r="11" spans="1:7" ht="8.1" customHeight="1">
      <c r="A11" s="234"/>
      <c r="B11" s="235"/>
      <c r="C11" s="235"/>
      <c r="D11" s="235"/>
      <c r="E11" s="235"/>
      <c r="F11" s="235"/>
      <c r="G11" s="236"/>
    </row>
    <row r="12" spans="1:7" ht="21.95" customHeight="1">
      <c r="A12" s="237" t="s">
        <v>142</v>
      </c>
      <c r="B12" s="238"/>
      <c r="C12" s="238"/>
      <c r="D12" s="238"/>
      <c r="E12" s="238"/>
      <c r="F12" s="238"/>
      <c r="G12" s="239"/>
    </row>
    <row r="13" spans="1:7" ht="18" customHeight="1">
      <c r="A13" s="237" t="s">
        <v>90</v>
      </c>
      <c r="B13" s="238"/>
      <c r="C13" s="238"/>
      <c r="D13" s="238"/>
      <c r="E13" s="238"/>
      <c r="F13" s="238"/>
      <c r="G13" s="239"/>
    </row>
    <row r="14" spans="1:7" ht="26.25" customHeight="1">
      <c r="A14" s="211" t="s">
        <v>144</v>
      </c>
      <c r="B14" s="212"/>
      <c r="C14" s="212"/>
      <c r="D14" s="212"/>
      <c r="E14" s="212"/>
      <c r="F14" s="212"/>
      <c r="G14" s="213"/>
    </row>
    <row r="15" spans="1:7" ht="15" customHeight="1">
      <c r="A15" s="214" t="s">
        <v>89</v>
      </c>
      <c r="B15" s="215"/>
      <c r="C15" s="215"/>
      <c r="D15" s="215"/>
      <c r="E15" s="215"/>
      <c r="F15" s="215"/>
      <c r="G15" s="216"/>
    </row>
    <row r="16" spans="1:7" ht="3.75" customHeight="1">
      <c r="A16" s="217"/>
      <c r="B16" s="218"/>
      <c r="C16" s="218"/>
      <c r="D16" s="218"/>
      <c r="E16" s="218"/>
      <c r="F16" s="218"/>
      <c r="G16" s="219"/>
    </row>
    <row r="17" spans="1:8" ht="9.9499999999999993" customHeight="1">
      <c r="A17" s="61"/>
      <c r="B17" s="62" t="s">
        <v>74</v>
      </c>
      <c r="C17" s="63" t="s">
        <v>75</v>
      </c>
      <c r="D17" s="63" t="s">
        <v>76</v>
      </c>
      <c r="E17" s="63" t="s">
        <v>77</v>
      </c>
      <c r="F17" s="63" t="s">
        <v>88</v>
      </c>
      <c r="G17" s="220" t="s">
        <v>78</v>
      </c>
    </row>
    <row r="18" spans="1:8" ht="12" customHeight="1">
      <c r="A18" s="222" t="s">
        <v>79</v>
      </c>
      <c r="B18" s="223"/>
      <c r="C18" s="84">
        <v>30</v>
      </c>
      <c r="D18" s="64">
        <v>60</v>
      </c>
      <c r="E18" s="84">
        <v>90</v>
      </c>
      <c r="F18" s="64">
        <v>120</v>
      </c>
      <c r="G18" s="221"/>
    </row>
    <row r="19" spans="1:8" ht="17.25" customHeight="1">
      <c r="A19" s="205" t="s">
        <v>80</v>
      </c>
      <c r="B19" s="209" t="s">
        <v>10</v>
      </c>
      <c r="C19" s="65">
        <f>C20/G20</f>
        <v>0.85887431512535284</v>
      </c>
      <c r="D19" s="65">
        <f>D20/G20</f>
        <v>4.704189495821573E-2</v>
      </c>
      <c r="E19" s="65">
        <f>E20/G20</f>
        <v>4.704189495821573E-2</v>
      </c>
      <c r="F19" s="65">
        <f>F20/G20</f>
        <v>4.704189495821573E-2</v>
      </c>
      <c r="G19" s="66">
        <f>G20/G28</f>
        <v>1.5415191452989129E-2</v>
      </c>
    </row>
    <row r="20" spans="1:8" ht="17.25" customHeight="1">
      <c r="A20" s="206"/>
      <c r="B20" s="210"/>
      <c r="C20" s="153">
        <f>4694.08+272</f>
        <v>4966.08</v>
      </c>
      <c r="D20" s="153">
        <v>272</v>
      </c>
      <c r="E20" s="153">
        <v>272</v>
      </c>
      <c r="F20" s="153">
        <v>272</v>
      </c>
      <c r="G20" s="67">
        <f>SUM(C20:F20)</f>
        <v>5782.08</v>
      </c>
      <c r="H20" s="68"/>
    </row>
    <row r="21" spans="1:8" ht="17.25" customHeight="1">
      <c r="A21" s="205" t="s">
        <v>81</v>
      </c>
      <c r="B21" s="207" t="s">
        <v>65</v>
      </c>
      <c r="C21" s="155"/>
      <c r="D21" s="157">
        <f>D22/G22</f>
        <v>0.5</v>
      </c>
      <c r="E21" s="157">
        <f>E22/G22</f>
        <v>0.5</v>
      </c>
      <c r="F21" s="157"/>
      <c r="G21" s="149">
        <f>G22/G28</f>
        <v>0.48120608367496492</v>
      </c>
    </row>
    <row r="22" spans="1:8" ht="18" customHeight="1">
      <c r="A22" s="206"/>
      <c r="B22" s="208"/>
      <c r="C22" s="156"/>
      <c r="D22" s="158">
        <v>90247.73</v>
      </c>
      <c r="E22" s="159">
        <v>90247.73</v>
      </c>
      <c r="F22" s="159"/>
      <c r="G22" s="150">
        <f>SUM(C22:F22)</f>
        <v>180495.46</v>
      </c>
    </row>
    <row r="23" spans="1:8" ht="18" customHeight="1">
      <c r="A23" s="205" t="s">
        <v>82</v>
      </c>
      <c r="B23" s="209" t="s">
        <v>86</v>
      </c>
      <c r="C23" s="154">
        <f>C24/G24</f>
        <v>0.25</v>
      </c>
      <c r="D23" s="154">
        <f>D24/G24</f>
        <v>0.25</v>
      </c>
      <c r="E23" s="154">
        <f>E24/G24</f>
        <v>0.25</v>
      </c>
      <c r="F23" s="154">
        <f>F24/G24</f>
        <v>0.25</v>
      </c>
      <c r="G23" s="151">
        <f>G24/G28</f>
        <v>0.48338140316451744</v>
      </c>
    </row>
    <row r="24" spans="1:8" ht="18.75" customHeight="1">
      <c r="A24" s="206"/>
      <c r="B24" s="210"/>
      <c r="C24" s="69">
        <v>45327.85</v>
      </c>
      <c r="D24" s="70">
        <v>45327.85</v>
      </c>
      <c r="E24" s="70">
        <v>45327.85</v>
      </c>
      <c r="F24" s="70">
        <v>45327.85</v>
      </c>
      <c r="G24" s="152">
        <f>SUM(C24:F24)</f>
        <v>181311.4</v>
      </c>
      <c r="H24" s="68"/>
    </row>
    <row r="25" spans="1:8" ht="18" customHeight="1">
      <c r="A25" s="205" t="s">
        <v>83</v>
      </c>
      <c r="B25" s="209" t="s">
        <v>87</v>
      </c>
      <c r="C25" s="65"/>
      <c r="D25" s="65">
        <f>D26/G26</f>
        <v>0.40000186647006514</v>
      </c>
      <c r="E25" s="65">
        <f>E26/G26</f>
        <v>0.30000173315077477</v>
      </c>
      <c r="F25" s="65">
        <f>F26/G26</f>
        <v>0.29999640037916009</v>
      </c>
      <c r="G25" s="66">
        <f>G26/G28</f>
        <v>1.9997321707528489E-2</v>
      </c>
    </row>
    <row r="26" spans="1:8" ht="16.5" customHeight="1">
      <c r="A26" s="206"/>
      <c r="B26" s="210"/>
      <c r="C26" s="69"/>
      <c r="D26" s="70">
        <v>3000.33</v>
      </c>
      <c r="E26" s="70">
        <v>2250.25</v>
      </c>
      <c r="F26" s="70">
        <v>2250.21</v>
      </c>
      <c r="G26" s="67">
        <f>SUM(C26:F26)</f>
        <v>7500.79</v>
      </c>
    </row>
    <row r="27" spans="1:8" ht="19.5" customHeight="1">
      <c r="A27" s="199" t="s">
        <v>84</v>
      </c>
      <c r="B27" s="200"/>
      <c r="C27" s="71">
        <f>C28/G28</f>
        <v>0.1340850627928416</v>
      </c>
      <c r="D27" s="71">
        <f>D28/G28</f>
        <v>0.37017251845311788</v>
      </c>
      <c r="E27" s="71">
        <f>E28/G28</f>
        <v>0.36817278361633626</v>
      </c>
      <c r="F27" s="71">
        <f>F28/G28</f>
        <v>0.12756963513770425</v>
      </c>
      <c r="G27" s="85">
        <f>SUM(C27:F27)</f>
        <v>1</v>
      </c>
      <c r="H27" s="68"/>
    </row>
    <row r="28" spans="1:8" ht="20.25" customHeight="1">
      <c r="A28" s="199" t="s">
        <v>85</v>
      </c>
      <c r="B28" s="200"/>
      <c r="C28" s="72">
        <f>C26+C24+C22+C20</f>
        <v>50293.93</v>
      </c>
      <c r="D28" s="72">
        <f>D26+D24+D22+D20</f>
        <v>138847.91</v>
      </c>
      <c r="E28" s="72">
        <f>E26+E24+E22+E20</f>
        <v>138097.82999999999</v>
      </c>
      <c r="F28" s="72">
        <f>F24+F20+F26</f>
        <v>47850.06</v>
      </c>
      <c r="G28" s="73">
        <f>SUM(C28:F28)</f>
        <v>375089.73</v>
      </c>
    </row>
    <row r="29" spans="1:8" ht="8.25" customHeight="1">
      <c r="A29" s="74"/>
      <c r="B29" s="75"/>
      <c r="C29" s="75"/>
      <c r="D29" s="75"/>
      <c r="E29" s="75"/>
      <c r="F29" s="75"/>
      <c r="G29" s="76"/>
    </row>
    <row r="30" spans="1:8" ht="15" customHeight="1">
      <c r="A30" s="201" t="s">
        <v>129</v>
      </c>
      <c r="B30" s="202"/>
      <c r="C30" s="202"/>
      <c r="D30" s="78"/>
      <c r="E30" s="78"/>
      <c r="F30" s="78"/>
      <c r="G30" s="79"/>
    </row>
    <row r="31" spans="1:8" ht="15" customHeight="1">
      <c r="A31" s="77"/>
      <c r="B31" s="78"/>
      <c r="C31" s="78"/>
      <c r="D31" s="80"/>
      <c r="E31" s="203"/>
      <c r="F31" s="203"/>
      <c r="G31" s="79"/>
    </row>
    <row r="32" spans="1:8" ht="15" customHeight="1">
      <c r="A32" s="77"/>
      <c r="B32" s="78"/>
      <c r="C32" s="78"/>
      <c r="D32" s="204" t="s">
        <v>21</v>
      </c>
      <c r="E32" s="204"/>
      <c r="F32" s="204"/>
      <c r="G32" s="79"/>
    </row>
    <row r="33" spans="1:7" ht="15" customHeight="1">
      <c r="A33" s="77"/>
      <c r="B33" s="78"/>
      <c r="C33" s="78"/>
      <c r="D33" s="204" t="s">
        <v>22</v>
      </c>
      <c r="E33" s="204"/>
      <c r="F33" s="204"/>
      <c r="G33" s="79"/>
    </row>
    <row r="34" spans="1:7" ht="21" customHeight="1">
      <c r="A34" s="81"/>
      <c r="B34" s="82"/>
      <c r="C34" s="82"/>
      <c r="D34" s="198" t="s">
        <v>130</v>
      </c>
      <c r="E34" s="198"/>
      <c r="F34" s="198"/>
      <c r="G34" s="83"/>
    </row>
  </sheetData>
  <mergeCells count="26">
    <mergeCell ref="A19:A20"/>
    <mergeCell ref="B19:B20"/>
    <mergeCell ref="A1:G8"/>
    <mergeCell ref="A9:G9"/>
    <mergeCell ref="A10:G10"/>
    <mergeCell ref="A11:G11"/>
    <mergeCell ref="A12:G12"/>
    <mergeCell ref="A13:G13"/>
    <mergeCell ref="A14:G14"/>
    <mergeCell ref="A15:G15"/>
    <mergeCell ref="A16:G16"/>
    <mergeCell ref="G17:G18"/>
    <mergeCell ref="A18:B18"/>
    <mergeCell ref="A21:A22"/>
    <mergeCell ref="B21:B22"/>
    <mergeCell ref="A23:A24"/>
    <mergeCell ref="B23:B24"/>
    <mergeCell ref="A25:A26"/>
    <mergeCell ref="B25:B26"/>
    <mergeCell ref="D34:F34"/>
    <mergeCell ref="A27:B27"/>
    <mergeCell ref="A28:B28"/>
    <mergeCell ref="A30:C30"/>
    <mergeCell ref="E31:F31"/>
    <mergeCell ref="D32:F32"/>
    <mergeCell ref="D33:F33"/>
  </mergeCell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3"/>
  <sheetViews>
    <sheetView showGridLines="0" view="pageBreakPreview" topLeftCell="A19" zoomScale="70" zoomScaleNormal="120" zoomScaleSheetLayoutView="70" workbookViewId="0">
      <selection activeCell="K27" sqref="K27"/>
    </sheetView>
  </sheetViews>
  <sheetFormatPr defaultRowHeight="15"/>
  <cols>
    <col min="1" max="1" width="6.140625" style="89" customWidth="1"/>
    <col min="2" max="2" width="11.42578125" style="89" customWidth="1"/>
    <col min="3" max="3" width="68.85546875" style="89" customWidth="1"/>
    <col min="4" max="4" width="3.7109375" style="89" customWidth="1"/>
    <col min="5" max="5" width="5.7109375" style="89" customWidth="1"/>
    <col min="6" max="6" width="6.7109375" style="89" customWidth="1"/>
    <col min="7" max="7" width="8.7109375" style="89" customWidth="1"/>
    <col min="8" max="8" width="15.7109375" style="89" customWidth="1"/>
    <col min="9" max="9" width="8.140625" style="89" customWidth="1"/>
    <col min="10" max="10" width="32.5703125" style="89" customWidth="1"/>
    <col min="11" max="11" width="33.5703125" style="89" customWidth="1"/>
    <col min="12" max="12" width="9.140625" style="125"/>
    <col min="13" max="14" width="9.140625" style="126"/>
    <col min="15" max="16384" width="9.140625" style="89"/>
  </cols>
  <sheetData>
    <row r="1" spans="1:14" ht="20.100000000000001" customHeight="1">
      <c r="A1" s="242"/>
      <c r="B1" s="243"/>
      <c r="C1" s="246" t="s">
        <v>91</v>
      </c>
      <c r="D1" s="246"/>
      <c r="E1" s="246"/>
      <c r="F1" s="246"/>
      <c r="G1" s="246"/>
      <c r="H1" s="246"/>
      <c r="I1" s="246"/>
      <c r="J1" s="247"/>
      <c r="K1" s="86"/>
      <c r="L1" s="87"/>
      <c r="M1" s="88"/>
      <c r="N1" s="88"/>
    </row>
    <row r="2" spans="1:14" s="93" customFormat="1" ht="30" customHeight="1">
      <c r="A2" s="244"/>
      <c r="B2" s="245"/>
      <c r="C2" s="248"/>
      <c r="D2" s="248"/>
      <c r="E2" s="248"/>
      <c r="F2" s="248"/>
      <c r="G2" s="248"/>
      <c r="H2" s="248"/>
      <c r="I2" s="248"/>
      <c r="J2" s="249"/>
      <c r="K2" s="90"/>
      <c r="L2" s="91"/>
      <c r="M2" s="92"/>
      <c r="N2" s="92"/>
    </row>
    <row r="3" spans="1:14" ht="20.100000000000001" customHeight="1">
      <c r="A3" s="244"/>
      <c r="B3" s="245"/>
      <c r="C3" s="248"/>
      <c r="D3" s="248"/>
      <c r="E3" s="248"/>
      <c r="F3" s="248"/>
      <c r="G3" s="248"/>
      <c r="H3" s="248"/>
      <c r="I3" s="248"/>
      <c r="J3" s="249"/>
      <c r="K3" s="86"/>
      <c r="L3" s="87"/>
      <c r="M3" s="88"/>
      <c r="N3" s="88"/>
    </row>
    <row r="4" spans="1:14" ht="20.100000000000001" customHeight="1">
      <c r="A4" s="244"/>
      <c r="B4" s="245"/>
      <c r="C4" s="248"/>
      <c r="D4" s="248"/>
      <c r="E4" s="248"/>
      <c r="F4" s="248"/>
      <c r="G4" s="248"/>
      <c r="H4" s="248"/>
      <c r="I4" s="248"/>
      <c r="J4" s="249"/>
      <c r="K4" s="86"/>
      <c r="L4" s="87"/>
      <c r="M4" s="88"/>
      <c r="N4" s="88"/>
    </row>
    <row r="5" spans="1:14" ht="9.9499999999999993" customHeight="1">
      <c r="A5" s="94"/>
      <c r="B5" s="95"/>
      <c r="C5" s="95"/>
      <c r="D5" s="95"/>
      <c r="E5" s="95"/>
      <c r="F5" s="95"/>
      <c r="G5" s="250"/>
      <c r="H5" s="250"/>
      <c r="I5" s="250"/>
      <c r="J5" s="251"/>
      <c r="K5" s="86"/>
      <c r="L5" s="87"/>
      <c r="M5" s="88"/>
      <c r="N5" s="88"/>
    </row>
    <row r="6" spans="1:14" ht="24.95" customHeight="1">
      <c r="A6" s="240" t="s">
        <v>92</v>
      </c>
      <c r="B6" s="240"/>
      <c r="C6" s="96" t="s">
        <v>93</v>
      </c>
      <c r="D6" s="97"/>
      <c r="E6" s="98"/>
      <c r="F6" s="252" t="s">
        <v>94</v>
      </c>
      <c r="G6" s="252"/>
      <c r="H6" s="252"/>
      <c r="I6" s="99"/>
      <c r="J6" s="100" t="s">
        <v>95</v>
      </c>
      <c r="K6" s="101"/>
      <c r="L6" s="87"/>
      <c r="M6" s="88"/>
      <c r="N6" s="88"/>
    </row>
    <row r="7" spans="1:14" ht="30" customHeight="1">
      <c r="A7" s="240" t="s">
        <v>96</v>
      </c>
      <c r="B7" s="240"/>
      <c r="C7" s="102" t="s">
        <v>143</v>
      </c>
      <c r="D7" s="97"/>
      <c r="E7" s="98"/>
      <c r="F7" s="241" t="s">
        <v>149</v>
      </c>
      <c r="G7" s="241"/>
      <c r="H7" s="241"/>
      <c r="I7" s="103"/>
      <c r="J7" s="104" t="s">
        <v>133</v>
      </c>
      <c r="K7" s="105"/>
      <c r="L7" s="87"/>
      <c r="M7" s="88"/>
      <c r="N7" s="88"/>
    </row>
    <row r="8" spans="1:14" ht="24.95" customHeight="1">
      <c r="A8" s="240" t="s">
        <v>97</v>
      </c>
      <c r="B8" s="240"/>
      <c r="C8" s="106" t="s">
        <v>148</v>
      </c>
      <c r="D8" s="97"/>
      <c r="E8" s="253" t="s">
        <v>98</v>
      </c>
      <c r="F8" s="254" t="s">
        <v>99</v>
      </c>
      <c r="G8" s="255"/>
      <c r="H8" s="256" t="s">
        <v>100</v>
      </c>
      <c r="I8" s="257"/>
      <c r="J8" s="258"/>
      <c r="K8" s="98"/>
      <c r="L8" s="87"/>
      <c r="M8" s="88"/>
      <c r="N8" s="88"/>
    </row>
    <row r="9" spans="1:14" ht="45" customHeight="1">
      <c r="A9" s="240" t="s">
        <v>101</v>
      </c>
      <c r="B9" s="240"/>
      <c r="C9" s="106"/>
      <c r="D9" s="97"/>
      <c r="E9" s="253"/>
      <c r="F9" s="254" t="s">
        <v>102</v>
      </c>
      <c r="G9" s="255"/>
      <c r="H9" s="259" t="str">
        <f>IF(G13="","Cálculo automático",(CONCATENATE(G13," dias a partir da data de assinatura do convênio")))</f>
        <v>690 dias a partir da data de assinatura do convênio</v>
      </c>
      <c r="I9" s="259"/>
      <c r="J9" s="260"/>
      <c r="K9" s="98"/>
      <c r="L9" s="87"/>
      <c r="M9" s="88"/>
      <c r="N9" s="88"/>
    </row>
    <row r="10" spans="1:14">
      <c r="A10" s="94"/>
      <c r="B10" s="107"/>
      <c r="C10" s="107"/>
      <c r="D10" s="95"/>
      <c r="E10" s="95"/>
      <c r="F10" s="95"/>
      <c r="G10" s="95"/>
      <c r="H10" s="95"/>
      <c r="I10" s="95"/>
      <c r="J10" s="108"/>
      <c r="K10" s="86"/>
      <c r="L10" s="87"/>
      <c r="M10" s="88"/>
      <c r="N10" s="88"/>
    </row>
    <row r="11" spans="1:14">
      <c r="A11" s="272" t="s">
        <v>103</v>
      </c>
      <c r="B11" s="274" t="s">
        <v>104</v>
      </c>
      <c r="C11" s="275"/>
      <c r="D11" s="272" t="s">
        <v>105</v>
      </c>
      <c r="E11" s="279" t="s">
        <v>106</v>
      </c>
      <c r="F11" s="279"/>
      <c r="G11" s="279"/>
      <c r="H11" s="279"/>
      <c r="I11" s="280"/>
      <c r="J11" s="261" t="s">
        <v>107</v>
      </c>
      <c r="K11" s="86"/>
      <c r="L11" s="87"/>
      <c r="M11" s="88"/>
      <c r="N11" s="88"/>
    </row>
    <row r="12" spans="1:14" ht="5.45" customHeight="1">
      <c r="A12" s="273"/>
      <c r="B12" s="276"/>
      <c r="C12" s="277"/>
      <c r="D12" s="273"/>
      <c r="E12" s="264"/>
      <c r="F12" s="264"/>
      <c r="G12" s="264"/>
      <c r="H12" s="264"/>
      <c r="I12" s="265"/>
      <c r="J12" s="262"/>
      <c r="K12" s="86"/>
      <c r="L12" s="87"/>
      <c r="M12" s="88"/>
      <c r="N12" s="88"/>
    </row>
    <row r="13" spans="1:14" ht="15" customHeight="1">
      <c r="A13" s="273"/>
      <c r="B13" s="276"/>
      <c r="C13" s="277"/>
      <c r="D13" s="273"/>
      <c r="E13" s="266" t="s">
        <v>108</v>
      </c>
      <c r="F13" s="267"/>
      <c r="G13" s="109">
        <f>IF(H15="XXX","",SUM(H14:H17))</f>
        <v>690</v>
      </c>
      <c r="H13" s="268" t="s">
        <v>109</v>
      </c>
      <c r="I13" s="269"/>
      <c r="J13" s="262"/>
      <c r="K13" s="86"/>
      <c r="L13" s="87"/>
      <c r="M13" s="88"/>
      <c r="N13" s="88"/>
    </row>
    <row r="14" spans="1:14" ht="20.100000000000001" customHeight="1">
      <c r="A14" s="273"/>
      <c r="B14" s="276"/>
      <c r="C14" s="277"/>
      <c r="D14" s="278"/>
      <c r="E14" s="270" t="s">
        <v>110</v>
      </c>
      <c r="F14" s="271"/>
      <c r="G14" s="271"/>
      <c r="H14" s="110">
        <v>180</v>
      </c>
      <c r="I14" s="111"/>
      <c r="J14" s="263"/>
      <c r="K14" s="86"/>
      <c r="L14" s="87"/>
      <c r="M14" s="88"/>
      <c r="N14" s="88"/>
    </row>
    <row r="15" spans="1:14" ht="20.100000000000001" customHeight="1">
      <c r="A15" s="273"/>
      <c r="B15" s="276"/>
      <c r="C15" s="277"/>
      <c r="D15" s="278"/>
      <c r="E15" s="270" t="s">
        <v>111</v>
      </c>
      <c r="F15" s="271"/>
      <c r="G15" s="271"/>
      <c r="H15" s="112">
        <v>300</v>
      </c>
      <c r="I15" s="113"/>
      <c r="J15" s="263"/>
      <c r="K15" s="86"/>
      <c r="L15" s="87"/>
      <c r="M15" s="88"/>
      <c r="N15" s="88"/>
    </row>
    <row r="16" spans="1:14" ht="20.100000000000001" customHeight="1">
      <c r="A16" s="273"/>
      <c r="B16" s="276"/>
      <c r="C16" s="277"/>
      <c r="D16" s="278"/>
      <c r="E16" s="270" t="s">
        <v>112</v>
      </c>
      <c r="F16" s="271"/>
      <c r="G16" s="271"/>
      <c r="H16" s="110">
        <v>30</v>
      </c>
      <c r="I16" s="114"/>
      <c r="J16" s="263"/>
      <c r="K16" s="86"/>
      <c r="L16" s="87"/>
      <c r="M16" s="88"/>
      <c r="N16" s="88"/>
    </row>
    <row r="17" spans="1:14" ht="20.100000000000001" customHeight="1">
      <c r="A17" s="115"/>
      <c r="B17" s="116"/>
      <c r="C17" s="117"/>
      <c r="D17" s="118"/>
      <c r="E17" s="292" t="s">
        <v>113</v>
      </c>
      <c r="F17" s="293"/>
      <c r="G17" s="293"/>
      <c r="H17" s="119">
        <v>180</v>
      </c>
      <c r="I17" s="120"/>
      <c r="J17" s="121"/>
      <c r="K17" s="86"/>
      <c r="L17" s="87"/>
      <c r="M17" s="88"/>
      <c r="N17" s="88"/>
    </row>
    <row r="18" spans="1:14" ht="24.95" customHeight="1">
      <c r="A18" s="281">
        <v>1</v>
      </c>
      <c r="B18" s="283" t="s">
        <v>114</v>
      </c>
      <c r="C18" s="284"/>
      <c r="D18" s="122" t="s">
        <v>115</v>
      </c>
      <c r="E18" s="123"/>
      <c r="F18" s="287">
        <f>IFERROR($E19/J19,0)</f>
        <v>1</v>
      </c>
      <c r="G18" s="287"/>
      <c r="H18" s="287"/>
      <c r="I18" s="288"/>
      <c r="J18" s="124">
        <f>F18</f>
        <v>1</v>
      </c>
    </row>
    <row r="19" spans="1:14" ht="24.95" customHeight="1">
      <c r="A19" s="282"/>
      <c r="B19" s="285"/>
      <c r="C19" s="286"/>
      <c r="D19" s="127" t="s">
        <v>116</v>
      </c>
      <c r="E19" s="289">
        <v>5782.08</v>
      </c>
      <c r="F19" s="290"/>
      <c r="G19" s="290"/>
      <c r="H19" s="290"/>
      <c r="I19" s="291"/>
      <c r="J19" s="128">
        <f>IFERROR(E19+0,0)</f>
        <v>5782.08</v>
      </c>
    </row>
    <row r="20" spans="1:14" ht="24.95" customHeight="1">
      <c r="A20" s="281">
        <v>2</v>
      </c>
      <c r="B20" s="283" t="s">
        <v>122</v>
      </c>
      <c r="C20" s="284"/>
      <c r="D20" s="122" t="s">
        <v>115</v>
      </c>
      <c r="E20" s="129"/>
      <c r="F20" s="287">
        <f>IFERROR($E21/J21,0)</f>
        <v>1</v>
      </c>
      <c r="G20" s="287"/>
      <c r="H20" s="287"/>
      <c r="I20" s="288"/>
      <c r="J20" s="124">
        <f>F20</f>
        <v>1</v>
      </c>
    </row>
    <row r="21" spans="1:14" ht="24.95" customHeight="1">
      <c r="A21" s="282"/>
      <c r="B21" s="285"/>
      <c r="C21" s="286"/>
      <c r="D21" s="127" t="s">
        <v>116</v>
      </c>
      <c r="E21" s="289">
        <v>180495.46</v>
      </c>
      <c r="F21" s="290"/>
      <c r="G21" s="290"/>
      <c r="H21" s="290"/>
      <c r="I21" s="291"/>
      <c r="J21" s="128">
        <f>IFERROR(E21+0,0)</f>
        <v>180495.46</v>
      </c>
    </row>
    <row r="22" spans="1:14" ht="24.95" customHeight="1">
      <c r="A22" s="281">
        <v>3</v>
      </c>
      <c r="B22" s="283" t="s">
        <v>123</v>
      </c>
      <c r="C22" s="284"/>
      <c r="D22" s="122" t="s">
        <v>115</v>
      </c>
      <c r="E22" s="129"/>
      <c r="F22" s="287">
        <f>IFERROR($E23/J23,0)</f>
        <v>1</v>
      </c>
      <c r="G22" s="287"/>
      <c r="H22" s="287"/>
      <c r="I22" s="288"/>
      <c r="J22" s="124">
        <f>F22</f>
        <v>1</v>
      </c>
    </row>
    <row r="23" spans="1:14" ht="24.95" customHeight="1">
      <c r="A23" s="282"/>
      <c r="B23" s="285"/>
      <c r="C23" s="286"/>
      <c r="D23" s="127" t="s">
        <v>116</v>
      </c>
      <c r="E23" s="289">
        <v>181311.4</v>
      </c>
      <c r="F23" s="290"/>
      <c r="G23" s="290"/>
      <c r="H23" s="290"/>
      <c r="I23" s="291"/>
      <c r="J23" s="128">
        <f>IFERROR(E23+0,0)</f>
        <v>181311.4</v>
      </c>
    </row>
    <row r="24" spans="1:14" ht="24.95" customHeight="1">
      <c r="A24" s="281">
        <v>4</v>
      </c>
      <c r="B24" s="283" t="s">
        <v>124</v>
      </c>
      <c r="C24" s="284"/>
      <c r="D24" s="122" t="s">
        <v>115</v>
      </c>
      <c r="E24" s="129"/>
      <c r="F24" s="287">
        <f>IFERROR($E25/J25,0)</f>
        <v>1</v>
      </c>
      <c r="G24" s="287"/>
      <c r="H24" s="287"/>
      <c r="I24" s="288"/>
      <c r="J24" s="124">
        <f>F24</f>
        <v>1</v>
      </c>
    </row>
    <row r="25" spans="1:14" ht="24.95" customHeight="1">
      <c r="A25" s="282"/>
      <c r="B25" s="285"/>
      <c r="C25" s="286"/>
      <c r="D25" s="127" t="s">
        <v>116</v>
      </c>
      <c r="E25" s="289">
        <v>7500.79</v>
      </c>
      <c r="F25" s="290"/>
      <c r="G25" s="290"/>
      <c r="H25" s="290"/>
      <c r="I25" s="291"/>
      <c r="J25" s="128">
        <f>IFERROR(E25+0,0)</f>
        <v>7500.79</v>
      </c>
      <c r="K25" s="130"/>
    </row>
    <row r="26" spans="1:14" ht="15" customHeight="1">
      <c r="A26" s="294"/>
      <c r="B26" s="295"/>
      <c r="C26" s="295"/>
      <c r="D26" s="296"/>
      <c r="E26" s="295"/>
      <c r="F26" s="295"/>
      <c r="G26" s="295"/>
      <c r="H26" s="295"/>
      <c r="I26" s="296"/>
      <c r="J26" s="131"/>
      <c r="K26" s="86"/>
      <c r="L26" s="132"/>
      <c r="M26" s="88"/>
      <c r="N26" s="88"/>
    </row>
    <row r="27" spans="1:14" ht="30" customHeight="1">
      <c r="A27" s="297" t="s">
        <v>117</v>
      </c>
      <c r="B27" s="297"/>
      <c r="C27" s="297"/>
      <c r="D27" s="297"/>
      <c r="E27" s="298">
        <f>IFERROR(E29-E28,"")</f>
        <v>375089.72999999992</v>
      </c>
      <c r="F27" s="299"/>
      <c r="G27" s="299"/>
      <c r="H27" s="299"/>
      <c r="I27" s="300"/>
      <c r="J27" s="133">
        <f>IFERROR(E27,"")</f>
        <v>375089.72999999992</v>
      </c>
      <c r="K27" s="86"/>
      <c r="L27" s="132"/>
      <c r="M27" s="88"/>
      <c r="N27" s="88"/>
    </row>
    <row r="28" spans="1:14" ht="30" customHeight="1">
      <c r="A28" s="297" t="s">
        <v>118</v>
      </c>
      <c r="B28" s="297"/>
      <c r="C28" s="297"/>
      <c r="D28" s="297"/>
      <c r="E28" s="301">
        <v>0</v>
      </c>
      <c r="F28" s="302"/>
      <c r="G28" s="302"/>
      <c r="H28" s="302"/>
      <c r="I28" s="303"/>
      <c r="J28" s="133">
        <f>IF(E28="Lançar o valor da contrapartida, mesmo que ZERO","",E28)</f>
        <v>0</v>
      </c>
      <c r="K28" s="86"/>
      <c r="L28" s="132"/>
      <c r="M28" s="88"/>
      <c r="N28" s="88"/>
    </row>
    <row r="29" spans="1:14" ht="30" customHeight="1">
      <c r="A29" s="297" t="s">
        <v>119</v>
      </c>
      <c r="B29" s="297"/>
      <c r="C29" s="297"/>
      <c r="D29" s="297"/>
      <c r="E29" s="298">
        <f>SUMIF(E18:E25,"&gt;0")</f>
        <v>375089.72999999992</v>
      </c>
      <c r="F29" s="299"/>
      <c r="G29" s="299"/>
      <c r="H29" s="299"/>
      <c r="I29" s="300"/>
      <c r="J29" s="134">
        <f>IFERROR(E29,"")</f>
        <v>375089.72999999992</v>
      </c>
      <c r="K29" s="86"/>
      <c r="L29" s="87"/>
      <c r="M29" s="88"/>
      <c r="N29" s="88"/>
    </row>
    <row r="30" spans="1:14" ht="30" customHeight="1">
      <c r="A30" s="305" t="s">
        <v>120</v>
      </c>
      <c r="B30" s="305"/>
      <c r="C30" s="305"/>
      <c r="D30" s="305"/>
      <c r="E30" s="306">
        <f>IFERROR(E29/J29,"O percentual será calculado após lançamento dos valores dos itens/serviços")</f>
        <v>1</v>
      </c>
      <c r="F30" s="307"/>
      <c r="G30" s="307"/>
      <c r="H30" s="307"/>
      <c r="I30" s="308"/>
      <c r="J30" s="135">
        <f>IF(E30="O percentual será calculado após lançamento dos valores dos itens/serviços","",E30)</f>
        <v>1</v>
      </c>
      <c r="K30" s="86"/>
      <c r="L30" s="87"/>
      <c r="M30" s="88"/>
      <c r="N30" s="88"/>
    </row>
    <row r="31" spans="1:14">
      <c r="A31" s="94"/>
      <c r="B31" s="95"/>
      <c r="C31" s="136"/>
      <c r="D31" s="136"/>
      <c r="E31" s="137"/>
      <c r="F31" s="137"/>
      <c r="G31" s="137"/>
      <c r="H31" s="137"/>
      <c r="I31" s="137"/>
      <c r="J31" s="138"/>
      <c r="K31" s="86"/>
      <c r="L31" s="87"/>
      <c r="M31" s="88"/>
      <c r="N31" s="88"/>
    </row>
    <row r="32" spans="1:14" s="97" customFormat="1">
      <c r="A32" s="94"/>
      <c r="B32" s="95"/>
      <c r="C32" s="309"/>
      <c r="D32" s="310"/>
      <c r="E32" s="310"/>
      <c r="F32" s="310"/>
      <c r="G32" s="310"/>
      <c r="H32" s="310"/>
      <c r="I32" s="310"/>
      <c r="J32" s="311"/>
      <c r="K32" s="95"/>
      <c r="L32" s="87"/>
      <c r="M32" s="87"/>
      <c r="N32" s="87"/>
    </row>
    <row r="33" spans="1:14" s="97" customFormat="1">
      <c r="A33" s="139"/>
      <c r="B33" s="140"/>
      <c r="C33" s="310"/>
      <c r="D33" s="310"/>
      <c r="E33" s="310"/>
      <c r="F33" s="310"/>
      <c r="G33" s="310"/>
      <c r="H33" s="310"/>
      <c r="I33" s="310"/>
      <c r="J33" s="311"/>
      <c r="K33" s="95"/>
      <c r="L33" s="87"/>
      <c r="M33" s="87"/>
      <c r="N33" s="87"/>
    </row>
    <row r="34" spans="1:14" s="97" customFormat="1">
      <c r="A34" s="141"/>
      <c r="B34" s="142"/>
      <c r="C34" s="310"/>
      <c r="D34" s="310"/>
      <c r="E34" s="310"/>
      <c r="F34" s="310"/>
      <c r="G34" s="310"/>
      <c r="H34" s="310"/>
      <c r="I34" s="310"/>
      <c r="J34" s="311"/>
      <c r="K34" s="95"/>
      <c r="L34" s="87"/>
      <c r="M34" s="87"/>
      <c r="N34" s="87"/>
    </row>
    <row r="35" spans="1:14" s="97" customFormat="1">
      <c r="A35" s="141"/>
      <c r="B35" s="142"/>
      <c r="C35" s="310"/>
      <c r="D35" s="310"/>
      <c r="E35" s="310"/>
      <c r="F35" s="310"/>
      <c r="G35" s="310"/>
      <c r="H35" s="310"/>
      <c r="I35" s="310"/>
      <c r="J35" s="311"/>
      <c r="K35" s="95"/>
      <c r="L35" s="87"/>
      <c r="M35" s="87"/>
      <c r="N35" s="87"/>
    </row>
    <row r="36" spans="1:14" s="97" customFormat="1">
      <c r="A36" s="141"/>
      <c r="B36" s="142"/>
      <c r="C36" s="310"/>
      <c r="D36" s="310"/>
      <c r="E36" s="310"/>
      <c r="F36" s="310"/>
      <c r="G36" s="310"/>
      <c r="H36" s="310"/>
      <c r="I36" s="310"/>
      <c r="J36" s="311"/>
      <c r="K36" s="95"/>
      <c r="L36" s="87"/>
      <c r="M36" s="87"/>
      <c r="N36" s="87"/>
    </row>
    <row r="37" spans="1:14" ht="30.75" customHeight="1">
      <c r="A37" s="141"/>
      <c r="B37" s="142"/>
      <c r="C37" s="143"/>
      <c r="D37" s="143"/>
      <c r="E37" s="143"/>
      <c r="F37" s="143"/>
      <c r="G37" s="143"/>
      <c r="H37" s="143"/>
      <c r="I37" s="143"/>
      <c r="J37" s="144"/>
      <c r="K37" s="86"/>
      <c r="L37" s="87"/>
      <c r="M37" s="88"/>
      <c r="N37" s="88"/>
    </row>
    <row r="38" spans="1:14" ht="12" customHeight="1">
      <c r="A38" s="141"/>
      <c r="B38" s="142"/>
      <c r="C38" s="143"/>
      <c r="D38" s="143"/>
      <c r="E38" s="143"/>
      <c r="F38" s="143"/>
      <c r="G38" s="143"/>
      <c r="H38" s="143"/>
      <c r="I38" s="143"/>
      <c r="J38" s="144"/>
      <c r="K38" s="86"/>
      <c r="L38" s="87"/>
      <c r="M38" s="88"/>
      <c r="N38" s="88"/>
    </row>
    <row r="39" spans="1:14" ht="13.5" customHeight="1">
      <c r="A39" s="141"/>
      <c r="B39" s="142"/>
      <c r="C39" s="143"/>
      <c r="D39" s="143"/>
      <c r="E39" s="143"/>
      <c r="F39" s="143"/>
      <c r="G39" s="143"/>
      <c r="H39" s="143"/>
      <c r="I39" s="143"/>
      <c r="J39" s="144"/>
      <c r="K39" s="86"/>
      <c r="L39" s="87"/>
      <c r="M39" s="88"/>
      <c r="N39" s="88"/>
    </row>
    <row r="40" spans="1:14" ht="21" customHeight="1">
      <c r="A40" s="141"/>
      <c r="B40" s="142"/>
      <c r="C40" s="143"/>
      <c r="D40" s="143"/>
      <c r="E40" s="143"/>
      <c r="F40" s="143"/>
      <c r="G40" s="143"/>
      <c r="H40" s="143"/>
      <c r="I40" s="143"/>
      <c r="J40" s="144"/>
      <c r="K40" s="86"/>
      <c r="L40" s="87"/>
      <c r="M40" s="88"/>
      <c r="N40" s="88"/>
    </row>
    <row r="41" spans="1:14" ht="54.95" customHeight="1">
      <c r="A41" s="141"/>
      <c r="B41" s="142"/>
      <c r="C41" s="143"/>
      <c r="D41" s="143"/>
      <c r="E41" s="143"/>
      <c r="F41" s="143"/>
      <c r="G41" s="143"/>
      <c r="H41" s="143"/>
      <c r="I41" s="143"/>
      <c r="J41" s="144"/>
      <c r="K41" s="86"/>
      <c r="L41" s="87"/>
      <c r="M41" s="88"/>
      <c r="N41" s="88"/>
    </row>
    <row r="42" spans="1:14">
      <c r="A42" s="94"/>
      <c r="B42" s="95"/>
      <c r="C42" s="312" t="s">
        <v>121</v>
      </c>
      <c r="D42" s="312"/>
      <c r="E42" s="312"/>
      <c r="F42" s="95"/>
      <c r="G42" s="95"/>
      <c r="H42" s="95"/>
      <c r="I42" s="95"/>
      <c r="J42" s="108"/>
      <c r="K42" s="86"/>
      <c r="L42" s="87"/>
      <c r="M42" s="88"/>
      <c r="N42" s="88"/>
    </row>
    <row r="43" spans="1:14">
      <c r="A43" s="94"/>
      <c r="B43" s="95"/>
      <c r="C43" s="312" t="s">
        <v>22</v>
      </c>
      <c r="D43" s="312"/>
      <c r="E43" s="312"/>
      <c r="F43" s="95"/>
      <c r="G43" s="95"/>
      <c r="H43" s="95"/>
      <c r="I43" s="95"/>
      <c r="J43" s="108"/>
      <c r="K43" s="86"/>
      <c r="L43" s="87"/>
      <c r="M43" s="88"/>
      <c r="N43" s="88"/>
    </row>
    <row r="44" spans="1:14">
      <c r="A44" s="145"/>
      <c r="B44" s="97"/>
      <c r="C44" s="313" t="s">
        <v>130</v>
      </c>
      <c r="D44" s="313"/>
      <c r="E44" s="313"/>
      <c r="F44" s="97"/>
      <c r="G44" s="97"/>
      <c r="H44" s="97"/>
      <c r="I44" s="97"/>
      <c r="J44" s="111"/>
      <c r="L44" s="87"/>
    </row>
    <row r="45" spans="1:14">
      <c r="A45" s="146"/>
      <c r="B45" s="147"/>
      <c r="C45" s="304"/>
      <c r="D45" s="304"/>
      <c r="E45" s="147"/>
      <c r="F45" s="147"/>
      <c r="G45" s="147"/>
      <c r="H45" s="147"/>
      <c r="I45" s="147"/>
      <c r="J45" s="148"/>
      <c r="L45" s="87"/>
    </row>
    <row r="46" spans="1:14">
      <c r="L46" s="87"/>
    </row>
    <row r="47" spans="1:14">
      <c r="L47" s="87"/>
    </row>
    <row r="48" spans="1:14">
      <c r="L48" s="87"/>
    </row>
    <row r="49" spans="1:12">
      <c r="L49" s="87"/>
    </row>
    <row r="50" spans="1:12">
      <c r="L50" s="87"/>
    </row>
    <row r="51" spans="1:12">
      <c r="L51" s="87"/>
    </row>
    <row r="52" spans="1:12">
      <c r="L52" s="87"/>
    </row>
    <row r="53" spans="1:12" s="126" customFormat="1">
      <c r="A53" s="89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7"/>
    </row>
  </sheetData>
  <sheetProtection formatCells="0" formatColumns="0" formatRows="0"/>
  <mergeCells count="57">
    <mergeCell ref="A29:D29"/>
    <mergeCell ref="E29:I29"/>
    <mergeCell ref="C45:D45"/>
    <mergeCell ref="A30:D30"/>
    <mergeCell ref="E30:I30"/>
    <mergeCell ref="C32:J36"/>
    <mergeCell ref="C42:E42"/>
    <mergeCell ref="C43:E43"/>
    <mergeCell ref="C44:E44"/>
    <mergeCell ref="A26:D26"/>
    <mergeCell ref="E26:I26"/>
    <mergeCell ref="A27:D27"/>
    <mergeCell ref="E27:I27"/>
    <mergeCell ref="A28:D28"/>
    <mergeCell ref="E28:I28"/>
    <mergeCell ref="A22:A23"/>
    <mergeCell ref="B22:C23"/>
    <mergeCell ref="F22:I22"/>
    <mergeCell ref="E23:I23"/>
    <mergeCell ref="A24:A25"/>
    <mergeCell ref="B24:C25"/>
    <mergeCell ref="F24:I24"/>
    <mergeCell ref="E25:I25"/>
    <mergeCell ref="A11:A16"/>
    <mergeCell ref="B11:C16"/>
    <mergeCell ref="D11:D16"/>
    <mergeCell ref="E11:I11"/>
    <mergeCell ref="A20:A21"/>
    <mergeCell ref="B20:C21"/>
    <mergeCell ref="F20:I20"/>
    <mergeCell ref="E21:I21"/>
    <mergeCell ref="E17:G17"/>
    <mergeCell ref="A18:A19"/>
    <mergeCell ref="B18:C19"/>
    <mergeCell ref="F18:I18"/>
    <mergeCell ref="E19:I19"/>
    <mergeCell ref="J11:J16"/>
    <mergeCell ref="E12:I12"/>
    <mergeCell ref="E13:F13"/>
    <mergeCell ref="H13:I13"/>
    <mergeCell ref="E14:G14"/>
    <mergeCell ref="E15:G15"/>
    <mergeCell ref="E16:G16"/>
    <mergeCell ref="A8:B8"/>
    <mergeCell ref="E8:E9"/>
    <mergeCell ref="F8:G8"/>
    <mergeCell ref="H8:J8"/>
    <mergeCell ref="A9:B9"/>
    <mergeCell ref="F9:G9"/>
    <mergeCell ref="H9:J9"/>
    <mergeCell ref="A7:B7"/>
    <mergeCell ref="F7:H7"/>
    <mergeCell ref="A1:B4"/>
    <mergeCell ref="C1:J4"/>
    <mergeCell ref="G5:J5"/>
    <mergeCell ref="A6:B6"/>
    <mergeCell ref="F6:H6"/>
  </mergeCells>
  <conditionalFormatting sqref="H9:J9">
    <cfRule type="cellIs" dxfId="18" priority="44" operator="equal">
      <formula>"Cálculo automático"</formula>
    </cfRule>
  </conditionalFormatting>
  <conditionalFormatting sqref="J19">
    <cfRule type="cellIs" dxfId="17" priority="43" operator="equal">
      <formula>"Lançar valor para as duas etapas, mesmo que ZERO"</formula>
    </cfRule>
  </conditionalFormatting>
  <conditionalFormatting sqref="E23:I23 E25:I25 E18:F18 E21:I21 E19:I19">
    <cfRule type="cellIs" dxfId="16" priority="42" operator="equal">
      <formula>0</formula>
    </cfRule>
  </conditionalFormatting>
  <conditionalFormatting sqref="E20:F20">
    <cfRule type="cellIs" dxfId="15" priority="41" operator="equal">
      <formula>0</formula>
    </cfRule>
  </conditionalFormatting>
  <conditionalFormatting sqref="E22:F22">
    <cfRule type="cellIs" dxfId="14" priority="40" operator="equal">
      <formula>0</formula>
    </cfRule>
  </conditionalFormatting>
  <conditionalFormatting sqref="E24:F24">
    <cfRule type="cellIs" dxfId="13" priority="28" operator="equal">
      <formula>0</formula>
    </cfRule>
  </conditionalFormatting>
  <conditionalFormatting sqref="H15">
    <cfRule type="cellIs" dxfId="12" priority="27" operator="equal">
      <formula>"XXX"</formula>
    </cfRule>
  </conditionalFormatting>
  <conditionalFormatting sqref="E18:F18 E20:F20 E23:I23 E22:F22 E25:I25 E24:F24 E21:I21 E19:I19">
    <cfRule type="cellIs" dxfId="11" priority="26" operator="equal">
      <formula>"Lançar o valor mesmo que ZERO"</formula>
    </cfRule>
  </conditionalFormatting>
  <conditionalFormatting sqref="F7:H7">
    <cfRule type="cellIs" dxfId="10" priority="25" operator="equal">
      <formula>"Inserir n.º do boletim e se com ou sem desoneração"</formula>
    </cfRule>
  </conditionalFormatting>
  <conditionalFormatting sqref="J7">
    <cfRule type="cellIs" dxfId="9" priority="24" operator="equal">
      <formula>"Inserir data base do orçamento proposto"</formula>
    </cfRule>
  </conditionalFormatting>
  <conditionalFormatting sqref="C6">
    <cfRule type="cellIs" dxfId="8" priority="23" operator="equal">
      <formula>"Nome do Municipio"</formula>
    </cfRule>
  </conditionalFormatting>
  <conditionalFormatting sqref="C7">
    <cfRule type="cellIs" dxfId="7" priority="22" operator="equal">
      <formula>"Nome do Objeto aprovado no COC"</formula>
    </cfRule>
  </conditionalFormatting>
  <conditionalFormatting sqref="C8">
    <cfRule type="cellIs" dxfId="6" priority="21" operator="equal">
      <formula>"N.º do processo da Secretaria de Turismo"</formula>
    </cfRule>
  </conditionalFormatting>
  <conditionalFormatting sqref="E28:I28">
    <cfRule type="cellIs" dxfId="5" priority="20" operator="equal">
      <formula>"Lançar o valor da contrapartida, mesmo que ZERO"</formula>
    </cfRule>
  </conditionalFormatting>
  <conditionalFormatting sqref="B18:C25">
    <cfRule type="cellIs" dxfId="4" priority="19" operator="equal">
      <formula>"Descrição do Item"</formula>
    </cfRule>
  </conditionalFormatting>
  <conditionalFormatting sqref="J21">
    <cfRule type="cellIs" dxfId="3" priority="18" operator="equal">
      <formula>"Lançar valor para as duas etapas, mesmo que ZERO"</formula>
    </cfRule>
  </conditionalFormatting>
  <conditionalFormatting sqref="J23">
    <cfRule type="cellIs" dxfId="2" priority="17" operator="equal">
      <formula>"Lançar valor para as duas etapas, mesmo que ZERO"</formula>
    </cfRule>
  </conditionalFormatting>
  <conditionalFormatting sqref="J25">
    <cfRule type="cellIs" dxfId="1" priority="5" operator="equal">
      <formula>"Lançar valor para as duas etapas, mesmo que ZERO"</formula>
    </cfRule>
  </conditionalFormatting>
  <conditionalFormatting sqref="J18:J25">
    <cfRule type="cellIs" dxfId="0" priority="4" operator="equal">
      <formula>0</formula>
    </cfRule>
  </conditionalFormatting>
  <pageMargins left="0.9055118110236221" right="0.70866141732283472" top="0.74803149606299213" bottom="0.74803149606299213" header="0.31496062992125984" footer="0.31496062992125984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7</vt:i4>
      </vt:variant>
    </vt:vector>
  </HeadingPairs>
  <TitlesOfParts>
    <vt:vector size="11" baseType="lpstr">
      <vt:lpstr>ORÇAMENTO</vt:lpstr>
      <vt:lpstr>MEMÓRIA DE CÁLCULO</vt:lpstr>
      <vt:lpstr>Cronograma Fis-Fin. 4 meses</vt:lpstr>
      <vt:lpstr>CRONOG DE DESEMB 1 Etapa</vt:lpstr>
      <vt:lpstr>'CRONOG DE DESEMB 1 Etapa'!Area_de_impressao</vt:lpstr>
      <vt:lpstr>'Cronograma Fis-Fin. 4 meses'!Area_de_impressao</vt:lpstr>
      <vt:lpstr>'MEMÓRIA DE CÁLCULO'!Area_de_impressao</vt:lpstr>
      <vt:lpstr>ORÇAMENTO!Area_de_impressao</vt:lpstr>
      <vt:lpstr>'Cronograma Fis-Fin. 4 meses'!Titulos_de_impressao</vt:lpstr>
      <vt:lpstr>'MEMÓRIA DE CÁLCULO'!Titulos_de_impressao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Denis</cp:lastModifiedBy>
  <cp:lastPrinted>2023-01-06T18:32:46Z</cp:lastPrinted>
  <dcterms:created xsi:type="dcterms:W3CDTF">2017-08-30T19:42:29Z</dcterms:created>
  <dcterms:modified xsi:type="dcterms:W3CDTF">2023-01-06T18:38:38Z</dcterms:modified>
</cp:coreProperties>
</file>