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2"/>
    <sheet name="CRONOGRAMA" sheetId="2" state="visible" r:id="rId3"/>
  </sheets>
  <definedNames>
    <definedName function="false" hidden="false" localSheetId="1" name="_xlnm.Print_Area" vbProcedure="false">CRONOGRAMA!$A$1:$M$40</definedName>
    <definedName function="false" hidden="false" localSheetId="1" name="_xlnm.Print_Titles" vbProcedure="false">CRONOGRAMA!$1:$6</definedName>
    <definedName function="false" hidden="false" localSheetId="0" name="_xlnm.Print_Area" vbProcedure="false">ORÇAMENTO!$A$1:$H$230</definedName>
    <definedName function="false" hidden="false" localSheetId="0" name="_xlnm.Print_Titles" vbProcedure="false">ORÇAMENTO!$1:$8</definedName>
    <definedName function="false" hidden="false" localSheetId="0" name="_xlnm.Print_Titles" vbProcedure="false">ORÇAMENTO!$1:$8</definedName>
    <definedName function="false" hidden="false" localSheetId="0" name="_xlnm.Print_Titles_0" vbProcedure="false">ORÇAMENTO!$1:$8</definedName>
    <definedName function="false" hidden="false" localSheetId="0" name="_xlnm.Print_Titles_0_0" vbProcedure="false">ORÇAMENTO!$1:$8</definedName>
    <definedName function="false" hidden="false" localSheetId="0" name="_xlnm.Print_Titles_0_0_0" vbProcedure="false">ORÇAMENTO!$1:$8</definedName>
    <definedName function="false" hidden="false" localSheetId="0" name="_xlnm.Print_Titles_0_0_0_0" vbProcedure="false">'repeated header'!$4:$4</definedName>
    <definedName function="false" hidden="false" localSheetId="1" name="_xlnm.Print_Titles" vbProcedure="false">CRONOGRAMA!$1:$6</definedName>
    <definedName function="false" hidden="false" localSheetId="1" name="_xlnm.Print_Titles_0" vbProcedure="false">CRONOGRAMA!$1:$6</definedName>
    <definedName function="false" hidden="false" localSheetId="1" name="_xlnm.Print_Titles_0_0" vbProcedure="false">CRONOGRAMA!$1:$6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<sst xmlns="http://schemas.openxmlformats.org/spreadsheetml/2006/main" count="676" uniqueCount="414">
  <si>
    <t xml:space="preserve">LOGO</t>
  </si>
  <si>
    <t xml:space="preserve">EMPRESA AQUI</t>
  </si>
  <si>
    <t xml:space="preserve">OBRA : REFORMA NO PRÉDIO DA ASSISTÊNCIA SOCIAL</t>
  </si>
  <si>
    <t xml:space="preserve">B.D.I</t>
  </si>
  <si>
    <t xml:space="preserve">%</t>
  </si>
  <si>
    <r>
      <rPr>
        <b val="true"/>
        <sz val="11"/>
        <rFont val="Arial"/>
        <family val="2"/>
        <charset val="1"/>
      </rPr>
      <t xml:space="preserve">LOCAL: AV. SIQUEIRA CAMPOS</t>
    </r>
    <r>
      <rPr>
        <b val="true"/>
        <sz val="11"/>
        <color rgb="FF000000"/>
        <rFont val="Arial"/>
        <family val="2"/>
        <charset val="1"/>
      </rPr>
      <t xml:space="preserve">, n.º 124 – JARDIM PANAMBI</t>
    </r>
    <r>
      <rPr>
        <b val="true"/>
        <sz val="11"/>
        <rFont val="Arial"/>
        <family val="2"/>
        <charset val="1"/>
      </rPr>
      <t xml:space="preserve"> – PARAGUAÇU PAULISTA – SP.</t>
    </r>
  </si>
  <si>
    <t xml:space="preserve">BANCOS</t>
  </si>
  <si>
    <t xml:space="preserve">DATA:   XX / XX /2023</t>
  </si>
  <si>
    <t xml:space="preserve">PLANILHA ORÇAMENTARIA</t>
  </si>
  <si>
    <t xml:space="preserve">Item</t>
  </si>
  <si>
    <t xml:space="preserve">Código</t>
  </si>
  <si>
    <t xml:space="preserve">Banco</t>
  </si>
  <si>
    <t xml:space="preserve">Descrição dos Serviços</t>
  </si>
  <si>
    <t xml:space="preserve">Und</t>
  </si>
  <si>
    <t xml:space="preserve">Quant.</t>
  </si>
  <si>
    <t xml:space="preserve">Valor Unit</t>
  </si>
  <si>
    <t xml:space="preserve">Total</t>
  </si>
  <si>
    <t xml:space="preserve"> 1 </t>
  </si>
  <si>
    <t xml:space="preserve">BANHEIRO RECEPÇÃO</t>
  </si>
  <si>
    <t xml:space="preserve"> 1.1 </t>
  </si>
  <si>
    <t xml:space="preserve">RETIRADA DE APARELHOS SANITÁRIOS, INCLUSIVE ACESSÓRIOS</t>
  </si>
  <si>
    <t xml:space="preserve">UN</t>
  </si>
  <si>
    <t xml:space="preserve"> 1.2 </t>
  </si>
  <si>
    <t xml:space="preserve">Demolição mecanizada de pavimento ou piso em concreto, inclusive fragmentação e acomodação do material</t>
  </si>
  <si>
    <t xml:space="preserve">m²</t>
  </si>
  <si>
    <t xml:space="preserve"> 1.3 </t>
  </si>
  <si>
    <t xml:space="preserve">Remoção de tubulação hidráulica em geral, incluindo conexões, caixas e ralos</t>
  </si>
  <si>
    <t xml:space="preserve">M</t>
  </si>
  <si>
    <t xml:space="preserve"> 1.4 </t>
  </si>
  <si>
    <t xml:space="preserve">Tubo de PVC rígido PxB com virola e anel de borracha, linha esgoto série reforçada ´R´, DN= 100 mm, inclusive conexões</t>
  </si>
  <si>
    <t xml:space="preserve"> 1.5 </t>
  </si>
  <si>
    <t xml:space="preserve">Tubo de PVC rígido soldável marrom, DN= 25 mm, (3/4´), inclusive conexões</t>
  </si>
  <si>
    <t xml:space="preserve"> 1.6 </t>
  </si>
  <si>
    <t xml:space="preserve">COMPACTAÇÃO MECÂNICA DE SOLO PARA EXECUÇÃO DE RADIER, PISO DE CONCRETO OU LAJE SOBRE SOLO, COM COMPACTADOR DE SOLOS A PERCUSSÃO. AF_09/2021</t>
  </si>
  <si>
    <t xml:space="preserve"> 1.7 </t>
  </si>
  <si>
    <t xml:space="preserve">Concreto preparado no local, fck = 20 MPa</t>
  </si>
  <si>
    <t xml:space="preserve">m³</t>
  </si>
  <si>
    <t xml:space="preserve"> 1.8 </t>
  </si>
  <si>
    <t xml:space="preserve">Lançamento e adensamento de concreto ou massa em fundação</t>
  </si>
  <si>
    <t xml:space="preserve"> 1.9 </t>
  </si>
  <si>
    <t xml:space="preserve">REVESTIMENTO CERÂMICO PARA PISO COM PLACAS TIPO ESMALTADA EXTRA DE DIMENSÕES 45X45 CM APLICADA EM AMBIENTES DE ÁREA MAIOR QUE 10 M2. AF_06/2014</t>
  </si>
  <si>
    <t xml:space="preserve"> 1.10 </t>
  </si>
  <si>
    <t xml:space="preserve">RECOLOCAÇÃO DE APARELHOS SANITÁRIOS, INCLUSIVE ACESSÓRIOS</t>
  </si>
  <si>
    <t xml:space="preserve"> 2 </t>
  </si>
  <si>
    <t xml:space="preserve">REFORÇO FUNDAÇÃO</t>
  </si>
  <si>
    <t xml:space="preserve"> 2.1 </t>
  </si>
  <si>
    <t xml:space="preserve">ESTACA BROCA DE CONCRETO, DIÂMETRO DE 20CM, ESCAVAÇÃO MANUAL COM TRADO CONCHA, COM ARMADURA DE ARRANQUE. AF_05/2020</t>
  </si>
  <si>
    <t xml:space="preserve"> 2.2 </t>
  </si>
  <si>
    <t xml:space="preserve">Armadura em barra de aço CA-60 (A ou B) fyk = 600 MPa</t>
  </si>
  <si>
    <t xml:space="preserve">KG</t>
  </si>
  <si>
    <t xml:space="preserve"> 2.3 </t>
  </si>
  <si>
    <t xml:space="preserve">Concreto usinado, fck = 25 MPa</t>
  </si>
  <si>
    <t xml:space="preserve"> 2.4 </t>
  </si>
  <si>
    <t xml:space="preserve"> 2.5 </t>
  </si>
  <si>
    <t xml:space="preserve">Escavação manual em solo de 1ª e 2ª categoria em vala ou cava até 1,5 m</t>
  </si>
  <si>
    <t xml:space="preserve"> 2.6 </t>
  </si>
  <si>
    <t xml:space="preserve">Lastro de pedra britada</t>
  </si>
  <si>
    <t xml:space="preserve"> 2.7 </t>
  </si>
  <si>
    <t xml:space="preserve">FABRICAÇÃO, MONTAGEM E DESMONTAGEM DE FÔRMA PARA BLOCO DE COROAMENTO, EM MADEIRA SERRADA, E=25 MM, 2 UTILIZAÇÕES. AF_06/2017</t>
  </si>
  <si>
    <t xml:space="preserve"> 2.8 </t>
  </si>
  <si>
    <t xml:space="preserve">FABRICAÇÃO DE ESCORAS DE VIGA DO TIPO GARFO, EM MADEIRA. AF_09/2020</t>
  </si>
  <si>
    <t xml:space="preserve"> 3 </t>
  </si>
  <si>
    <t xml:space="preserve">CALÇADA DOS FUNDOS</t>
  </si>
  <si>
    <t xml:space="preserve"> 3.1 </t>
  </si>
  <si>
    <t xml:space="preserve">Demolição manual de concreto simples</t>
  </si>
  <si>
    <t xml:space="preserve"> 3.2 </t>
  </si>
  <si>
    <t xml:space="preserve">Reaterro compactado mecanizado de vala ou cava com compactador</t>
  </si>
  <si>
    <t xml:space="preserve"> 3.3 </t>
  </si>
  <si>
    <t xml:space="preserve"> 3.4 </t>
  </si>
  <si>
    <t xml:space="preserve"> 3.5 </t>
  </si>
  <si>
    <t xml:space="preserve"> 3.6 </t>
  </si>
  <si>
    <t xml:space="preserve"> 4 </t>
  </si>
  <si>
    <t xml:space="preserve">REPARO ALVENARIA EXTERNA</t>
  </si>
  <si>
    <t xml:space="preserve"> 4.1 </t>
  </si>
  <si>
    <t xml:space="preserve">Argamassa graute expansiva autonivelante de alta resistência</t>
  </si>
  <si>
    <t xml:space="preserve"> 4.2 </t>
  </si>
  <si>
    <t xml:space="preserve">DEMOLIÇÃO DE ARGAMASSAS, DE FORMA MANUAL, SEM REAPROVEITAMENTO. AF_12/2017</t>
  </si>
  <si>
    <t xml:space="preserve"> 4.3 </t>
  </si>
  <si>
    <t xml:space="preserve">Chapisco</t>
  </si>
  <si>
    <t xml:space="preserve"> 4.4 </t>
  </si>
  <si>
    <t xml:space="preserve">Reboco</t>
  </si>
  <si>
    <t xml:space="preserve"> 4.5 </t>
  </si>
  <si>
    <t xml:space="preserve">REPARO EM TRINCAS E RACHADURAS</t>
  </si>
  <si>
    <t xml:space="preserve"> 5 </t>
  </si>
  <si>
    <t xml:space="preserve">AGUA E ESGOTO EXTERNO</t>
  </si>
  <si>
    <t xml:space="preserve"> 5.1 </t>
  </si>
  <si>
    <t xml:space="preserve"> 5.2 </t>
  </si>
  <si>
    <t xml:space="preserve"> 6 </t>
  </si>
  <si>
    <t xml:space="preserve">RECEPÇÃO</t>
  </si>
  <si>
    <t xml:space="preserve"> 6.1 </t>
  </si>
  <si>
    <t xml:space="preserve">Demolição manual de alvenaria de elevação ou elemento vazado, incluindo revestimento</t>
  </si>
  <si>
    <t xml:space="preserve"> 6.2 </t>
  </si>
  <si>
    <t xml:space="preserve">VERGA MOLDADA IN LOCO EM CONCRETO PARA JANELAS COM MAIS DE 1,5 M DE VÃO. AF_03/2016</t>
  </si>
  <si>
    <t xml:space="preserve"> 6.3 </t>
  </si>
  <si>
    <t xml:space="preserve">CONTRAVERGA MOLDADA IN LOCO EM CONCRETO PARA VÃOS DE MAIS DE 1,5 M DE COMPRIMENTO. AF_03/2016</t>
  </si>
  <si>
    <t xml:space="preserve"> 6.4 </t>
  </si>
  <si>
    <t xml:space="preserve">ALVENARIA DE VEDAÇÃO DE BLOCOS CERÂMICOS FURADOS NA HORIZONTAL DE 14X9X19 CM (ESPESSURA 14 CM, BLOCO DEITADO) E ARGAMASSA DE ASSENTAMENTO COM PREPARO MANUAL. AF_12/2021</t>
  </si>
  <si>
    <t xml:space="preserve"> 6.5 </t>
  </si>
  <si>
    <t xml:space="preserve">Demolição manual de revestimento cerâmico, incluindo a base</t>
  </si>
  <si>
    <t xml:space="preserve"> 6.6 </t>
  </si>
  <si>
    <t xml:space="preserve"> 6.7 </t>
  </si>
  <si>
    <t xml:space="preserve"> 6.8 </t>
  </si>
  <si>
    <t xml:space="preserve">INSTALAÇÃO DE VIDRO TEMPERADO, E = 8 MM, ENCAIXADO EM PERFIL U. AF_01/2021_PS</t>
  </si>
  <si>
    <t xml:space="preserve"> 7 </t>
  </si>
  <si>
    <t xml:space="preserve">AMPLIAÇÃO DEPÓSITO</t>
  </si>
  <si>
    <t xml:space="preserve"> 7.1 </t>
  </si>
  <si>
    <t xml:space="preserve">FUNDAÇÃO E CONTRAPISO</t>
  </si>
  <si>
    <t xml:space="preserve"> 7.1.1 </t>
  </si>
  <si>
    <t xml:space="preserve">ESCAVAÇÃO MANUAL DE VALA PARA VIGA BALDRAME (INCLUINDO ESCAVAÇÃO PARA COLOCAÇÃO DE FÔRMAS). AF_06/2017</t>
  </si>
  <si>
    <t xml:space="preserve"> 7.1.2 </t>
  </si>
  <si>
    <t xml:space="preserve">ESTACA BROCA DE CONCRETO, DIÂMETRO DE 25CM, ESCAVAÇÃO MANUAL COM TRADO CONCHA, COM ARMADURA DE ARRANQUE. AF_05/2020</t>
  </si>
  <si>
    <t xml:space="preserve"> 7.1.3 </t>
  </si>
  <si>
    <t xml:space="preserve">FABRICAÇÃO, MONTAGEM E DESMONTAGEM DE FÔRMA PARA VIGA BALDRAME, EM MADEIRA SERRADA, E=25 MM, 2 UTILIZAÇÕES. AF_06/2017</t>
  </si>
  <si>
    <t xml:space="preserve"> 7.1.4 </t>
  </si>
  <si>
    <t xml:space="preserve"> 7.1.5 </t>
  </si>
  <si>
    <t xml:space="preserve"> 7.1.6 </t>
  </si>
  <si>
    <t xml:space="preserve"> 7.1.7 </t>
  </si>
  <si>
    <t xml:space="preserve"> 7.1.8 </t>
  </si>
  <si>
    <t xml:space="preserve"> 7.1.9 </t>
  </si>
  <si>
    <t xml:space="preserve"> 7.1.10 </t>
  </si>
  <si>
    <t xml:space="preserve"> 7.1.11 </t>
  </si>
  <si>
    <t xml:space="preserve">IMPERMEABILIZAÇÃO DE SUPERFÍCIE COM EMULSÃO ASFÁLTICA, 2 DEMÃOS AF_06/2018</t>
  </si>
  <si>
    <t xml:space="preserve"> 7.1.12 </t>
  </si>
  <si>
    <t xml:space="preserve">Compactação de aterro mecanizado a 100% PN, sem fornecimento de solo em campo aberto</t>
  </si>
  <si>
    <t xml:space="preserve"> 7.1.13 </t>
  </si>
  <si>
    <t xml:space="preserve"> 7.2 </t>
  </si>
  <si>
    <t xml:space="preserve">ELEVAÇÃO</t>
  </si>
  <si>
    <t xml:space="preserve"> 7.2.1 </t>
  </si>
  <si>
    <t xml:space="preserve">Alvenaria de bloco cerâmico de vedação, uso revestido, de 14 cm</t>
  </si>
  <si>
    <t xml:space="preserve"> 7.2.2 </t>
  </si>
  <si>
    <t xml:space="preserve"> 7.2.3 </t>
  </si>
  <si>
    <t xml:space="preserve"> 7.2.4 </t>
  </si>
  <si>
    <t xml:space="preserve">ARMAÇÃO DE PILAR OU VIGA DE ESTRUTURA CONVENCIONAL DE CONCRETO ARMADO UTILIZANDO AÇO CA-50 DE 10,0 MM - MONTAGEM. AF_06/2022</t>
  </si>
  <si>
    <t xml:space="preserve"> 7.2.5 </t>
  </si>
  <si>
    <t xml:space="preserve">FORMA COMUM DE TÁBUAS DE PINUS</t>
  </si>
  <si>
    <t xml:space="preserve"> 7.2.6 </t>
  </si>
  <si>
    <t xml:space="preserve"> 7.2.7 </t>
  </si>
  <si>
    <t xml:space="preserve"> 7.2.8 </t>
  </si>
  <si>
    <t xml:space="preserve"> 7.2.9 </t>
  </si>
  <si>
    <t xml:space="preserve"> 7.2.10 </t>
  </si>
  <si>
    <t xml:space="preserve">DEMOLIÇÃO DE ALVENARIA DE BLOCO FURADO, DE FORMA MANUAL, SEM REAPROVEITAMENTO. AF_12/2017</t>
  </si>
  <si>
    <t xml:space="preserve"> 7.2.11 </t>
  </si>
  <si>
    <t xml:space="preserve">Retirada de esquadria metálica em geral</t>
  </si>
  <si>
    <t xml:space="preserve"> 7.2.12 </t>
  </si>
  <si>
    <t xml:space="preserve">Recolocação de esquadrias metálicas</t>
  </si>
  <si>
    <t xml:space="preserve"> 7.2.13 </t>
  </si>
  <si>
    <t xml:space="preserve"> 7.3 </t>
  </si>
  <si>
    <t xml:space="preserve">COBERTURA</t>
  </si>
  <si>
    <t xml:space="preserve"> 7.3.1 </t>
  </si>
  <si>
    <t xml:space="preserve">TRAMA DE MADEIRA COMPOSTA POR RIPAS, CAIBROS E TERÇAS PARA TELHADOS DE ATÉ 2 ÁGUAS PARA TELHA DE ENCAIXE DE CERÂMICA OU DE CONCRETO, INCLUSO TRANSPORTE VERTICAL. AF_07/2019</t>
  </si>
  <si>
    <t xml:space="preserve"> 7.3.2 </t>
  </si>
  <si>
    <t xml:space="preserve">TELHAMENTO COM TELHA CERÂMICA DE ENCAIXE, TIPO PORTUGUESA, COM ATÉ 2 ÁGUAS, INCLUSO TRANSPORTE VERTICAL. AF_07/2019</t>
  </si>
  <si>
    <t xml:space="preserve"> 7.3.3 </t>
  </si>
  <si>
    <t xml:space="preserve">FORRO DE PVC, LISO, PARA AMBIENTES COMERCIAIS, INCLUSIVE ESTRUTURA DE FIXAÇÃO. AF_05/2017_PS</t>
  </si>
  <si>
    <t xml:space="preserve"> 8 </t>
  </si>
  <si>
    <t xml:space="preserve">COZINHA NOVA</t>
  </si>
  <si>
    <t xml:space="preserve"> 8.1 </t>
  </si>
  <si>
    <t xml:space="preserve">RETIRADA DE FOLHAS DE PORTA DE PASSAGEM OU JANELA</t>
  </si>
  <si>
    <t xml:space="preserve"> 8.2 </t>
  </si>
  <si>
    <t xml:space="preserve">RETIRADA DE BATENTES DE MADEIRA</t>
  </si>
  <si>
    <t xml:space="preserve"> 8.3 </t>
  </si>
  <si>
    <t xml:space="preserve"> 8.4 </t>
  </si>
  <si>
    <t xml:space="preserve">RETIRADA DE PISOS DE ARDOSIA</t>
  </si>
  <si>
    <t xml:space="preserve"> 8.5 </t>
  </si>
  <si>
    <t xml:space="preserve">Demolição mecanizada de concreto simples, inclusive fragmentação e acomodação do material</t>
  </si>
  <si>
    <t xml:space="preserve"> 8.6 </t>
  </si>
  <si>
    <t xml:space="preserve">ESCAVAÇÃO MANUAL DE VALA COM PROFUNDIDADE MENOR OU IGUAL A 1,30 M. AF_02/2021</t>
  </si>
  <si>
    <t xml:space="preserve"> 8.7 </t>
  </si>
  <si>
    <t xml:space="preserve">Tubo de PVC rígido branco PxB com virola e anel de borracha, linha esgoto série normal, DN= 50 mm, inclusive conexões</t>
  </si>
  <si>
    <t xml:space="preserve"> 8.8 </t>
  </si>
  <si>
    <t xml:space="preserve">Caixa sifonada de PVC rígido de 250 x 172 x 50 mm, com tampa cega</t>
  </si>
  <si>
    <t xml:space="preserve"> 8.9 </t>
  </si>
  <si>
    <t xml:space="preserve">REATERRO MANUAL APILOADO COM SOQUETE. AF_10/2017</t>
  </si>
  <si>
    <t xml:space="preserve"> 8.10 </t>
  </si>
  <si>
    <t xml:space="preserve">Concreto preparado no local, fck = 30 MPa</t>
  </si>
  <si>
    <t xml:space="preserve"> 8.11 </t>
  </si>
  <si>
    <t xml:space="preserve">PISO EM PEDRA ARDOSIA ASSENTADO SOBRE ARGAMASSA COLANTE REJUNTADO COM CIMENTO COMUM</t>
  </si>
  <si>
    <t xml:space="preserve"> 8.12 </t>
  </si>
  <si>
    <t xml:space="preserve">RASGO EM ALVENARIA PARA RAMAIS/ DISTRIBUIÇÃO COM DIÂMETROS MAIORES QUE 40 MM E MENORES OU IGUAIS A 75 MM. AF_05/2015</t>
  </si>
  <si>
    <t xml:space="preserve"> 8.13 </t>
  </si>
  <si>
    <t xml:space="preserve"> 8.14 </t>
  </si>
  <si>
    <t xml:space="preserve">Argamassa de regularização e/ou proteção</t>
  </si>
  <si>
    <t xml:space="preserve"> 8.15 </t>
  </si>
  <si>
    <t xml:space="preserve"> 8.16 </t>
  </si>
  <si>
    <t xml:space="preserve">KIT DE PORTA DE MADEIRA PARA VERNIZ, SEMI-OCA (LEVE OU MÉDIA), PADRÃO MÉDIO, 80X210CM, ESPESSURA DE 3,5CM, ITENS INCLUSOS: DOBRADIÇAS, MONTAGEM E INSTALAÇÃO DE BATENTE, FECHADURA COM EXECUÇÃO DO FURO - FORNECIMENTO E INSTALAÇÃO. AF_12/2019</t>
  </si>
  <si>
    <t xml:space="preserve"> 8.17 </t>
  </si>
  <si>
    <t xml:space="preserve">REVESTIMENTO CERÂMICO PARA PAREDES INTERNAS COM PLACAS TIPO ESMALTADA EXTRA DE DIMENSÕES 25X35 CM APLICADAS EM AMBIENTES DE ÁREA MAIOR QUE 5 M² A MEIA ALTURA DAS PAREDES. AF_06/2014</t>
  </si>
  <si>
    <t xml:space="preserve"> 8.18 </t>
  </si>
  <si>
    <t xml:space="preserve">Tampo/bancada em granito, com frontão, espessura de 2 cm, acabamento polido</t>
  </si>
  <si>
    <t xml:space="preserve"> 9 </t>
  </si>
  <si>
    <t xml:space="preserve">PINTURA</t>
  </si>
  <si>
    <t xml:space="preserve"> 9.1 </t>
  </si>
  <si>
    <t xml:space="preserve">Tinta acrílica antimofo em massa, inclusive preparo</t>
  </si>
  <si>
    <t xml:space="preserve"> 9.2 </t>
  </si>
  <si>
    <t xml:space="preserve">Tinta látex antimofo em massa, inclusive preparo</t>
  </si>
  <si>
    <t xml:space="preserve"> 9.3 </t>
  </si>
  <si>
    <t xml:space="preserve">Verniz em superfície de madeira</t>
  </si>
  <si>
    <t xml:space="preserve"> 9.4 </t>
  </si>
  <si>
    <t xml:space="preserve">SERVICO EMPREITADO-PINTURA EM TINTA CERAMICA</t>
  </si>
  <si>
    <t xml:space="preserve"> 9.5 </t>
  </si>
  <si>
    <t xml:space="preserve">PINTURA DE PISO COM TINTA ACRÍLICA, APLICAÇÃO MANUAL, 2 DEMÃOS, INCLUSO FUNDO PREPARADOR. AF_05/2021</t>
  </si>
  <si>
    <t xml:space="preserve"> 10 </t>
  </si>
  <si>
    <t xml:space="preserve">BANHEIRO FEM. MASC. E PNE</t>
  </si>
  <si>
    <t xml:space="preserve"> 10.1 </t>
  </si>
  <si>
    <t xml:space="preserve">DEMOLIÇÃO</t>
  </si>
  <si>
    <t xml:space="preserve"> 10.1.1 </t>
  </si>
  <si>
    <t xml:space="preserve">Retirada de folha de esquadria em madeira</t>
  </si>
  <si>
    <t xml:space="preserve"> 10.1.2 </t>
  </si>
  <si>
    <t xml:space="preserve">Retirada de batente com guarnição e peças lineares em madeira, chumbados</t>
  </si>
  <si>
    <t xml:space="preserve"> 10.1.3 </t>
  </si>
  <si>
    <t xml:space="preserve"> 10.1.4 </t>
  </si>
  <si>
    <t xml:space="preserve"> 10.1.5 </t>
  </si>
  <si>
    <t xml:space="preserve"> 10.1.6 </t>
  </si>
  <si>
    <t xml:space="preserve"> 10.2 </t>
  </si>
  <si>
    <t xml:space="preserve">HIDRAULICA</t>
  </si>
  <si>
    <t xml:space="preserve"> 10.2.1 </t>
  </si>
  <si>
    <t xml:space="preserve"> 10.2.2 </t>
  </si>
  <si>
    <t xml:space="preserve"> 10.2.3 </t>
  </si>
  <si>
    <t xml:space="preserve">Tubo de PVC rígido branco PxB com virola e anel de borracha, linha esgoto série normal, DN= 100 mm, inclusive conexões</t>
  </si>
  <si>
    <t xml:space="preserve"> 10.2.4 </t>
  </si>
  <si>
    <t xml:space="preserve">RASGO EM ALVENARIA PARA RAMAIS/ DISTRIBUIÇÃO COM DIAMETROS MENORES OU IGUAIS A 40 MM. AF_05/2015</t>
  </si>
  <si>
    <t xml:space="preserve"> 10.2.5 </t>
  </si>
  <si>
    <t xml:space="preserve">Tubo de PVC rígido soldável marrom, DN= 50 mm, (1 1/2´), inclusive conexões</t>
  </si>
  <si>
    <t xml:space="preserve"> 10.2.6 </t>
  </si>
  <si>
    <t xml:space="preserve"> 10.2.7 </t>
  </si>
  <si>
    <t xml:space="preserve">Válvula de descarga com registro próprio, DN= 1 1/2´</t>
  </si>
  <si>
    <t xml:space="preserve"> 10.2.8 </t>
  </si>
  <si>
    <t xml:space="preserve">Canopla para válvula de descarga</t>
  </si>
  <si>
    <t xml:space="preserve"> 10.2.9 </t>
  </si>
  <si>
    <t xml:space="preserve">Válvula de mictório padrão, vazão automática, DN= 3/4´</t>
  </si>
  <si>
    <t xml:space="preserve"> 10.3 </t>
  </si>
  <si>
    <t xml:space="preserve">FUNDAÇÃO, CONTRAPISO E PISO</t>
  </si>
  <si>
    <t xml:space="preserve"> 10.3.1 </t>
  </si>
  <si>
    <t xml:space="preserve"> 10.3.2 </t>
  </si>
  <si>
    <t xml:space="preserve"> 10.3.3 </t>
  </si>
  <si>
    <t xml:space="preserve"> 10.3.4 </t>
  </si>
  <si>
    <t xml:space="preserve"> 10.3.5 </t>
  </si>
  <si>
    <t xml:space="preserve"> 10.3.6 </t>
  </si>
  <si>
    <t xml:space="preserve"> 10.3.7 </t>
  </si>
  <si>
    <t xml:space="preserve"> 10.3.8 </t>
  </si>
  <si>
    <t xml:space="preserve"> 10.3.9 </t>
  </si>
  <si>
    <t xml:space="preserve"> 10.3.10 </t>
  </si>
  <si>
    <t xml:space="preserve"> 10.4 </t>
  </si>
  <si>
    <t xml:space="preserve"> 10.4.1 </t>
  </si>
  <si>
    <t xml:space="preserve"> 10.4.2 </t>
  </si>
  <si>
    <t xml:space="preserve"> 10.4.3 </t>
  </si>
  <si>
    <t xml:space="preserve"> 10.4.4 </t>
  </si>
  <si>
    <t xml:space="preserve"> 10.4.5 </t>
  </si>
  <si>
    <t xml:space="preserve"> 10.4.6 </t>
  </si>
  <si>
    <t xml:space="preserve"> 10.4.7 </t>
  </si>
  <si>
    <t xml:space="preserve"> 10.4.8 </t>
  </si>
  <si>
    <t xml:space="preserve"> 10.4.9 </t>
  </si>
  <si>
    <t xml:space="preserve"> 10.5 </t>
  </si>
  <si>
    <t xml:space="preserve">PORTAS E JANELAS</t>
  </si>
  <si>
    <t xml:space="preserve"> 10.5.1 </t>
  </si>
  <si>
    <t xml:space="preserve"> 10.5.2 </t>
  </si>
  <si>
    <t xml:space="preserve">KIT DE PORTA DE MADEIRA PARA PINTURA, SEMI-OCA (PESADA OU SUPERPESADA), PADRÃO MÉDIO, 90X210CM, ESPESSURA DE 3,5CM, ITENS INCLUSOS: DOBRADIÇAS, MONTAGEM E INSTALAÇÃO DO BATENTE, FECHADURA COM EXECUÇÃO DO FURO - FORNECIMENTO E INSTALAÇÃO. AF_12/2019</t>
  </si>
  <si>
    <t xml:space="preserve"> 10.5.3 </t>
  </si>
  <si>
    <t xml:space="preserve">PORTA EM ALUMÍNIO DE ABRIR TIPO VENEZIANA COM GUARNIÇÃO, FIXAÇÃO COM PARAFUSOS - FORNECIMENTO E INSTALAÇÃO. AF_12/2019</t>
  </si>
  <si>
    <t xml:space="preserve"> 10.5.4 </t>
  </si>
  <si>
    <t xml:space="preserve">Caixilho em alumínio maxim-ar com vidro, linha comercial</t>
  </si>
  <si>
    <t xml:space="preserve"> 10.6 </t>
  </si>
  <si>
    <t xml:space="preserve">APARELHOS, PEDRAS E METAIS</t>
  </si>
  <si>
    <t xml:space="preserve"> 10.6.1 </t>
  </si>
  <si>
    <t xml:space="preserve">VASO SANITARIO SIFONADO CONVENCIONAL COM LOUÇA BRANCA, INCLUSO CONJUNTO DE LIGAÇÃO PARA BACIA SANITÁRIA AJUSTÁVEL - FORNECIMENTO E INSTALAÇÃO. AF_10/2016</t>
  </si>
  <si>
    <t xml:space="preserve"> 10.6.2 </t>
  </si>
  <si>
    <t xml:space="preserve">VASO SANITARIO SIFONADO CONVENCIONAL PARA PCD SEM FURO FRONTAL COM LOUÇA BRANCA SEM ASSENTO, INCLUSO CONJUNTO DE LIGAÇÃO PARA BACIA SANITÁRIA AJUSTÁVEL - FORNECIMENTO E INSTALAÇÃO. AF_01/2020</t>
  </si>
  <si>
    <t xml:space="preserve"> 10.6.3 </t>
  </si>
  <si>
    <t xml:space="preserve">ASSENTO SANITÁRIO CONVENCIONAL - FORNECIMENTO E INSTALACAO. AF_01/2020</t>
  </si>
  <si>
    <t xml:space="preserve"> 10.6.4 </t>
  </si>
  <si>
    <t xml:space="preserve">MICTÓRIO SIFONADO LOUÇA BRANCA  PADRÃO MÉDIO  FORNECIMENTO E INSTALAÇÃO. AF_01/2020</t>
  </si>
  <si>
    <t xml:space="preserve"> 10.6.5 </t>
  </si>
  <si>
    <t xml:space="preserve">DIVISORIA SANITÁRIA, TIPO CABINE, EM PAINEL DE GRANILITE, ESP = 3CM, ASSENTADO COM ARGAMASSA COLANTE AC III-E, EXCLUSIVE FERRAGENS. AF_01/2021</t>
  </si>
  <si>
    <t xml:space="preserve"> 10.6.6 </t>
  </si>
  <si>
    <t xml:space="preserve">BARRA DE APOIO RETA, EM ACO INOX POLIDO, COMPRIMENTO 70 CM,  FIXADA NA PAREDE - FORNECIMENTO E INSTALAÇÃO. AF_01/2020</t>
  </si>
  <si>
    <t xml:space="preserve"> 10.6.7 </t>
  </si>
  <si>
    <t xml:space="preserve">BARRA DE APOIO RETA, EM ACO INOX POLIDO, COMPRIMENTO 80 CM,  FIXADA NA PAREDE - FORNECIMENTO E INSTALAÇÃO. AF_01/2020</t>
  </si>
  <si>
    <t xml:space="preserve"> 10.6.8 </t>
  </si>
  <si>
    <t xml:space="preserve">Barra de apoio lateral para lavatório, para pessoas com mobilidade reduzida, em tubo de aço inoxidável de 1.1/4", comprimento 25 a 30 cm</t>
  </si>
  <si>
    <t xml:space="preserve"> 10.6.9 </t>
  </si>
  <si>
    <t xml:space="preserve">LAVATÓRIO LOUÇA BRANCA SUSPENSO, 29,5 X 39CM OU EQUIVALENTE, PADRÃO POPULAR, INCLUSO SIFÃO TIPO GARRAFA EM PVC, VÁLVULA E ENGATE FLEXÍVEL 30CM EM PLÁSTICO E TORNEIRA CROMADA DE MESA, PADRÃO POPULAR - FORNECIMENTO E INSTALAÇÃO. AF_01/2020</t>
  </si>
  <si>
    <t xml:space="preserve"> 10.6.10 </t>
  </si>
  <si>
    <t xml:space="preserve"> 10.6.11 </t>
  </si>
  <si>
    <t xml:space="preserve">CUBA DE EMBUTIR OVAL EM LOUÇA BRANCA, 35 X 50CM OU EQUIVALENTE, INCLUSO VÁLVULA E SIFÃO TIPO GARRAFA EM METAL CROMADO - FORNECIMENTO E INSTALAÇÃO. AF_01/2020</t>
  </si>
  <si>
    <t xml:space="preserve"> 10.6.12 </t>
  </si>
  <si>
    <t xml:space="preserve">Dispenser papel higiênico em ABS para rolão 300 / 600 m, com visor</t>
  </si>
  <si>
    <t xml:space="preserve"> 10.6.13 </t>
  </si>
  <si>
    <t xml:space="preserve">Dispenser toalheiro em ABS, para folhas</t>
  </si>
  <si>
    <t xml:space="preserve"> 10.6.14 </t>
  </si>
  <si>
    <t xml:space="preserve">SABONETEIRA PLASTICA TIPO DISPENSER PARA SABONETE LIQUIDO COM RESERVATORIO 800 A 1500 ML, INCLUSO FIXAÇÃO. AF_01/2020</t>
  </si>
  <si>
    <t xml:space="preserve"> 10.6.15 </t>
  </si>
  <si>
    <t xml:space="preserve">Torneira para bancada automática, acionamento hidromecânico, em latão cromado, DN= 1/2´ou 3/4´</t>
  </si>
  <si>
    <t xml:space="preserve"> 10.6.16 </t>
  </si>
  <si>
    <t xml:space="preserve">TARJETA TIPO LIVRE/OCUPADO PARA PORTA DE BANHEIRO. AF_12/2019</t>
  </si>
  <si>
    <t xml:space="preserve"> 11 </t>
  </si>
  <si>
    <t xml:space="preserve"> 11.1 </t>
  </si>
  <si>
    <t xml:space="preserve">REVISÃO GERAL DE TELHADOS DE BARRO, INCLUSIVE TOMADA DE GOTEIRA</t>
  </si>
  <si>
    <t xml:space="preserve"> 11.2 </t>
  </si>
  <si>
    <t xml:space="preserve">LIMPEZA DE SUPERFÍCIE COM JATO DE ALTA PRESSÃO. AF_04/2019</t>
  </si>
  <si>
    <t xml:space="preserve"> 12 </t>
  </si>
  <si>
    <t xml:space="preserve">ELÉTRICA E REDE</t>
  </si>
  <si>
    <t xml:space="preserve"> 12.1 </t>
  </si>
  <si>
    <t xml:space="preserve">ELETROCALHAS, TUBULAÇÕES, CONDULETES E QUADROS</t>
  </si>
  <si>
    <t xml:space="preserve"> 12.1.1 </t>
  </si>
  <si>
    <t xml:space="preserve">Eletrocalha perfurada galvanizada a fogo, 100 x 50 mm, com acessórios</t>
  </si>
  <si>
    <t xml:space="preserve"> 12.1.2 </t>
  </si>
  <si>
    <t xml:space="preserve">Suporte para eletrocalha, galvanizado a fogo, 100x50mm</t>
  </si>
  <si>
    <t xml:space="preserve"> 12.1.3 </t>
  </si>
  <si>
    <t xml:space="preserve">Eletroduto galvanizado a quente conforme NBR6323 - 3/4´ com acessórios</t>
  </si>
  <si>
    <t xml:space="preserve"> 12.1.4 </t>
  </si>
  <si>
    <t xml:space="preserve">CONDULETE DE ALUMÍNIO, TIPO LR, PARA ELETRODUTO DE AÇO GALVANIZADO DN 20 MM (3/4</t>
  </si>
  <si>
    <t xml:space="preserve"> 12.1.5 </t>
  </si>
  <si>
    <t xml:space="preserve">CONDULETE DE ALUMÍNIO, TIPO E, PARA ELETRODUTO DE AÇO GALVANIZADO DN 20 MM (3/4</t>
  </si>
  <si>
    <t xml:space="preserve"> 12.1.6 </t>
  </si>
  <si>
    <t xml:space="preserve">QUADRO DE DISTRIBUICAO SOBREPOR WEG QDW02 8 DISJUNTOR DIN</t>
  </si>
  <si>
    <t xml:space="preserve"> 12.1.7 </t>
  </si>
  <si>
    <t xml:space="preserve">MINI RACK 6UX450MM</t>
  </si>
  <si>
    <t xml:space="preserve"> 12.2 </t>
  </si>
  <si>
    <t xml:space="preserve">CABOS E TOMADAS</t>
  </si>
  <si>
    <t xml:space="preserve"> 12.2.1 </t>
  </si>
  <si>
    <t xml:space="preserve">CABO ELETRÔNICO CATEGORIA 5E, INSTALADO EM EDIFICAÇÃO INSTITUCIONAL - FORNECIMENTO E INSTALAÇÃO. AF_11/2019</t>
  </si>
  <si>
    <t xml:space="preserve"> 12.2.2 </t>
  </si>
  <si>
    <t xml:space="preserve">Conector RJ-45 fêmea - categoria 6</t>
  </si>
  <si>
    <t xml:space="preserve"> 12.2.3 </t>
  </si>
  <si>
    <t xml:space="preserve">CABO DE COBRE FLEXÍVEL ISOLADO, 2,5 MM², ANTI-CHAMA 0,6/1,0 KV, PARA CIRCUITOS TERMINAIS - FORNECIMENTO E INSTALAÇÃO. AF_12/2015</t>
  </si>
  <si>
    <t xml:space="preserve"> 12.2.4 </t>
  </si>
  <si>
    <t xml:space="preserve">TOMADA BAIXA DE EMBUTIR (1 MÓDULO), 2P+T 10 A, SEM SUPORTE E SEM PLACA - FORNECIMENTO E INSTALAÇÃO. AF_12/2015</t>
  </si>
  <si>
    <t xml:space="preserve"> 13 </t>
  </si>
  <si>
    <t xml:space="preserve">FACHADA</t>
  </si>
  <si>
    <t xml:space="preserve"> 13.1 </t>
  </si>
  <si>
    <t xml:space="preserve">ELÉTRICA</t>
  </si>
  <si>
    <t xml:space="preserve"> 13.1.1 </t>
  </si>
  <si>
    <t xml:space="preserve">Lâmpada LED tubular T8 com base G13, de 1850 até 2000 Im - 18 a 20W</t>
  </si>
  <si>
    <t xml:space="preserve"> 13.1.2 </t>
  </si>
  <si>
    <t xml:space="preserve">Luminária retangular de embutir tipo calha fechada, com difusor plano, para 2 lâmpadas fluorescentes tubulares de 28 W/32 W/36 W/54 W</t>
  </si>
  <si>
    <t xml:space="preserve"> 13.1.3 </t>
  </si>
  <si>
    <t xml:space="preserve">Lâmpada LED tubular T8 com base G13, de 3400 até 4000 Im - 36 a 40W</t>
  </si>
  <si>
    <t xml:space="preserve"> 13.1.4 </t>
  </si>
  <si>
    <t xml:space="preserve">Plafon plástico e/ou PVC para acabamento de ponto de luz, com soquete E-27 para lâmpada fluorescente compacta</t>
  </si>
  <si>
    <t xml:space="preserve"> 13.1.5 </t>
  </si>
  <si>
    <t xml:space="preserve">Lâmpada LED 13,5W, com base E-27, 1400 até 1510lm</t>
  </si>
  <si>
    <t xml:space="preserve"> 13.1.6 </t>
  </si>
  <si>
    <t xml:space="preserve">CABO DE COBRE FLEXÍVEL ISOLADO, 1,5 MM², ANTI-CHAMA 450/750 V, PARA CIRCUITOS TERMINAIS - FORNECIMENTO E INSTALAÇÃO. AF_12/2015</t>
  </si>
  <si>
    <t xml:space="preserve"> 13.1.7 </t>
  </si>
  <si>
    <t xml:space="preserve">Luminária LED redonda para piso/parede, potência 6W - bivolt</t>
  </si>
  <si>
    <t xml:space="preserve"> 13.1.8 </t>
  </si>
  <si>
    <t xml:space="preserve">Projetor LED retangular, potência de 30 W, fluxo luminoso de 2250 a 2400 lm, temperatura cor 6.500 K, bivolt</t>
  </si>
  <si>
    <t xml:space="preserve"> 13.1.9 </t>
  </si>
  <si>
    <t xml:space="preserve">Eletroduto de PVC corrugado flexível reforçado, diâmetro externo de 25 mm</t>
  </si>
  <si>
    <t xml:space="preserve"> 13.2 </t>
  </si>
  <si>
    <t xml:space="preserve">DEMAIS SERVIÇOS</t>
  </si>
  <si>
    <t xml:space="preserve"> 13.2.1 </t>
  </si>
  <si>
    <t xml:space="preserve"> 13.2.2 </t>
  </si>
  <si>
    <t xml:space="preserve">DEMOLIÇÃO DE LAJES, DE FORMA MECANIZADA COM MARTELETE, SEM REAPROVEITAMENTO. AF_12/2017</t>
  </si>
  <si>
    <t xml:space="preserve"> 13.2.3 </t>
  </si>
  <si>
    <t xml:space="preserve"> 13.2.4 </t>
  </si>
  <si>
    <t xml:space="preserve"> 13.2.5 </t>
  </si>
  <si>
    <t xml:space="preserve"> 13.2.6 </t>
  </si>
  <si>
    <t xml:space="preserve"> 13.2.7 </t>
  </si>
  <si>
    <t xml:space="preserve"> 13.2.8 </t>
  </si>
  <si>
    <t xml:space="preserve"> 13.2.9 </t>
  </si>
  <si>
    <t xml:space="preserve">Revestimento em placas de alumínio composto "ACM", espessura de 4 mm e acabamento em PVDF</t>
  </si>
  <si>
    <t xml:space="preserve"> 13.2.10 </t>
  </si>
  <si>
    <t xml:space="preserve"> 13.2.11 </t>
  </si>
  <si>
    <t xml:space="preserve"> 13.2.12 </t>
  </si>
  <si>
    <t xml:space="preserve">PORTA PIVOTANTE DE VIDRO TEMPERADO, 2 FOLHAS DE 90X210 CM, ESPESSURA DE 10MM, INCLUSIVE ACESSÓRIOS. AF_01/2021</t>
  </si>
  <si>
    <t xml:space="preserve"> 13.2.13 </t>
  </si>
  <si>
    <t xml:space="preserve"> 13.2.14 </t>
  </si>
  <si>
    <t xml:space="preserve">IMPERMEABILIZAÇÃO DE SUPERFÍCIE COM ARGAMASSA POLIMÉRICA / MEMBRANA ACRÍLICA, 3 DEMÃOS. AF_06/2018</t>
  </si>
  <si>
    <t xml:space="preserve"> 14 </t>
  </si>
  <si>
    <t xml:space="preserve">PREVENÇÃO E COMBATE À INCÊNDIO</t>
  </si>
  <si>
    <t xml:space="preserve"> 14.1 </t>
  </si>
  <si>
    <t xml:space="preserve">Extintor manual de pó químico seco ABC - capacidade de 4 kg</t>
  </si>
  <si>
    <t xml:space="preserve"> 14.2 </t>
  </si>
  <si>
    <t xml:space="preserve">Placa de sinalização em PVC fotoluminescente (150x150mm), com indicação de equipamentos de combate à incêndio e alarme</t>
  </si>
  <si>
    <t xml:space="preserve"> 14.3 </t>
  </si>
  <si>
    <t xml:space="preserve">Placa de sinalização em PVC fotoluminescente (240x120mm), com indicação de rota de evacuação e saída de emergência</t>
  </si>
  <si>
    <t xml:space="preserve"> 14.4 </t>
  </si>
  <si>
    <t xml:space="preserve">Barra antipânico de sobrepor com maçaneta e chave, para porta dupla em vidro</t>
  </si>
  <si>
    <t xml:space="preserve">CJ</t>
  </si>
  <si>
    <t xml:space="preserve"> 15 </t>
  </si>
  <si>
    <t xml:space="preserve">LIMPEZA</t>
  </si>
  <si>
    <t xml:space="preserve"> 15.1 </t>
  </si>
  <si>
    <t xml:space="preserve">Remoção de entulho separado de obra com caçamba metálica - terra, alvenaria, concreto, argamassa, madeira, papel, plástico ou metal</t>
  </si>
  <si>
    <t xml:space="preserve"> 16 </t>
  </si>
  <si>
    <t xml:space="preserve">IDENTIFICAÇÃO DA OBRA</t>
  </si>
  <si>
    <t xml:space="preserve"> 16.1 </t>
  </si>
  <si>
    <t xml:space="preserve">Placa de identificação para obra</t>
  </si>
  <si>
    <t xml:space="preserve">Paraguaçu Paulista, 06 de Abril de 2023</t>
  </si>
  <si>
    <t xml:space="preserve">Total sem BDI</t>
  </si>
  <si>
    <t xml:space="preserve">BDI</t>
  </si>
  <si>
    <t xml:space="preserve">Total Geral</t>
  </si>
  <si>
    <r>
      <rPr>
        <sz val="10"/>
        <color rgb="FF000000"/>
        <rFont val="Arial"/>
        <family val="1"/>
        <charset val="1"/>
      </rPr>
      <t xml:space="preserve">_______________________________________________________________
</t>
    </r>
    <r>
      <rPr>
        <b val="true"/>
        <sz val="14"/>
        <color rgb="FF000000"/>
        <rFont val="Arial"/>
        <family val="1"/>
        <charset val="1"/>
      </rPr>
      <t xml:space="preserve">Eng.º Everton dos Santos Cabral
</t>
    </r>
    <r>
      <rPr>
        <sz val="14"/>
        <color rgb="FF000000"/>
        <rFont val="Arial"/>
        <family val="1"/>
        <charset val="1"/>
      </rPr>
      <t xml:space="preserve">CREA: 5070723725
</t>
    </r>
  </si>
  <si>
    <t xml:space="preserve">FÍSICO FINANCEIRO (em %)</t>
  </si>
  <si>
    <t xml:space="preserve">Descrição</t>
  </si>
  <si>
    <t xml:space="preserve">PESO</t>
  </si>
  <si>
    <t xml:space="preserve">1ºMÊS</t>
  </si>
  <si>
    <t xml:space="preserve">2ºMÊS</t>
  </si>
  <si>
    <t xml:space="preserve">3ºMÊS</t>
  </si>
  <si>
    <t xml:space="preserve">4ºMÊS</t>
  </si>
  <si>
    <t xml:space="preserve">VALOR(R$)</t>
  </si>
  <si>
    <t xml:space="preserve">ÍNDICE</t>
  </si>
  <si>
    <t xml:space="preserve">VALOR</t>
  </si>
  <si>
    <t xml:space="preserve">TOTAL SEM BDI</t>
  </si>
  <si>
    <t xml:space="preserve">VALOR DO BDI</t>
  </si>
  <si>
    <t xml:space="preserve">TOTAL COM BDI</t>
  </si>
  <si>
    <t xml:space="preserve">FINANCEIRO NO MÊS</t>
  </si>
  <si>
    <t xml:space="preserve">APLICAÇÃO DOS RECURSOS</t>
  </si>
  <si>
    <t xml:space="preserve">1º MÊS</t>
  </si>
  <si>
    <t xml:space="preserve">2° MÊS</t>
  </si>
  <si>
    <t xml:space="preserve">3° MÊS</t>
  </si>
  <si>
    <t xml:space="preserve">4° MÊS</t>
  </si>
  <si>
    <t xml:space="preserve">RECURSOS PRÓPRIOS</t>
  </si>
  <si>
    <r>
      <rPr>
        <sz val="10"/>
        <rFont val="Arial"/>
        <family val="1"/>
        <charset val="1"/>
      </rPr>
      <t xml:space="preserve">_______________________________________________________________
</t>
    </r>
    <r>
      <rPr>
        <b val="true"/>
        <sz val="12"/>
        <rFont val="Arial"/>
        <family val="1"/>
        <charset val="1"/>
      </rPr>
      <t xml:space="preserve">Eng.º Everton dos Santos Cabral
</t>
    </r>
    <r>
      <rPr>
        <sz val="12"/>
        <rFont val="Arial"/>
        <family val="1"/>
        <charset val="1"/>
      </rPr>
      <t xml:space="preserve">CREA: 5070723725
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</si>
</sst>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%"/>
    <numFmt numFmtId="166" formatCode="[$R$-416]\ #,##0.00;[RED]\-[$R$-416]\ #,##0.00"/>
    <numFmt numFmtId="167" formatCode="#,##0.00"/>
    <numFmt numFmtId="168" formatCode="&quot;R$ &quot;#,##0.00"/>
  </numFmts>
  <fonts count="2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CE181E"/>
      <name val="Arial"/>
      <family val="2"/>
      <charset val="1"/>
    </font>
    <font>
      <b val="true"/>
      <sz val="20"/>
      <color rgb="FFCE181E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color rgb="FFCE181E"/>
      <name val="Arial"/>
      <family val="2"/>
      <charset val="1"/>
    </font>
    <font>
      <b val="true"/>
      <sz val="10"/>
      <name val="Arial"/>
      <family val="1"/>
      <charset val="1"/>
    </font>
    <font>
      <b val="true"/>
      <sz val="11"/>
      <color rgb="FF000000"/>
      <name val="Arial"/>
      <family val="2"/>
      <charset val="1"/>
    </font>
    <font>
      <b val="true"/>
      <sz val="11"/>
      <color rgb="FFCE181E"/>
      <name val="Arial"/>
      <family val="1"/>
      <charset val="1"/>
    </font>
    <font>
      <b val="true"/>
      <sz val="11"/>
      <name val="Arial"/>
      <family val="1"/>
      <charset val="1"/>
    </font>
    <font>
      <b val="true"/>
      <sz val="13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1"/>
      <name val="Arial"/>
      <family val="1"/>
      <charset val="1"/>
    </font>
    <font>
      <sz val="12"/>
      <color rgb="FF000000"/>
      <name val="Arial"/>
      <family val="2"/>
      <charset val="1"/>
    </font>
    <font>
      <sz val="10"/>
      <name val="Arial"/>
      <family val="1"/>
      <charset val="1"/>
    </font>
    <font>
      <sz val="13"/>
      <name val="Arial"/>
      <family val="1"/>
      <charset val="1"/>
    </font>
    <font>
      <b val="true"/>
      <sz val="12"/>
      <name val="Arial"/>
      <family val="1"/>
      <charset val="1"/>
    </font>
    <font>
      <sz val="10"/>
      <color rgb="FF000000"/>
      <name val="Arial"/>
      <family val="1"/>
      <charset val="1"/>
    </font>
    <font>
      <b val="true"/>
      <sz val="14"/>
      <color rgb="FF000000"/>
      <name val="Arial"/>
      <family val="1"/>
      <charset val="1"/>
    </font>
    <font>
      <sz val="14"/>
      <color rgb="FF000000"/>
      <name val="Arial"/>
      <family val="1"/>
      <charset val="1"/>
    </font>
    <font>
      <b val="true"/>
      <sz val="20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2"/>
      <name val="Arial"/>
      <family val="2"/>
      <charset val="1"/>
    </font>
    <font>
      <sz val="12"/>
      <name val="Arial"/>
      <family val="1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8ECF6"/>
        <bgColor rgb="FFDDDDDD"/>
      </patternFill>
    </fill>
    <fill>
      <patternFill patternType="solid">
        <fgColor rgb="FFCCCCCC"/>
        <bgColor rgb="FFDDDDDD"/>
      </patternFill>
    </fill>
    <fill>
      <patternFill patternType="solid">
        <fgColor rgb="FFB2B2B2"/>
        <bgColor rgb="FFCCCCCC"/>
      </patternFill>
    </fill>
    <fill>
      <patternFill patternType="solid">
        <fgColor rgb="FFDDDDDD"/>
        <bgColor rgb="FFD8ECF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4" fillId="3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6" fillId="0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4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7" fillId="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1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9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7" fillId="2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1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9" fillId="4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20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3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5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5" fillId="0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25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5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5" fillId="0" borderId="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25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4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4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4" fillId="5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2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2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2" borderId="0" xfId="20" applyFont="true" applyBorder="true" applyAlignment="true" applyProtection="false">
      <alignment horizontal="center" vertical="top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CE181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D8ECF6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L230"/>
  <sheetViews>
    <sheetView showFormulas="false" showGridLines="true" showRowColHeaders="true" showZeros="true" rightToLeft="false" tabSelected="true" showOutlineSymbols="false" defaultGridColor="true" view="normal" topLeftCell="A19" colorId="64" zoomScale="71" zoomScaleNormal="71" zoomScalePageLayoutView="100" workbookViewId="0">
      <selection pane="topLeft" activeCell="K31" activeCellId="0" sqref="K31"/>
    </sheetView>
  </sheetViews>
  <sheetFormatPr defaultRowHeight="12.8" zeroHeight="false" outlineLevelRow="0" outlineLevelCol="0"/>
  <cols>
    <col collapsed="false" customWidth="true" hidden="false" outlineLevel="0" max="1" min="1" style="0" width="8.89"/>
    <col collapsed="false" customWidth="true" hidden="false" outlineLevel="0" max="2" min="2" style="0" width="12.37"/>
    <col collapsed="false" customWidth="true" hidden="false" outlineLevel="0" max="3" min="3" style="0" width="9.59"/>
    <col collapsed="false" customWidth="true" hidden="false" outlineLevel="0" max="4" min="4" style="0" width="79.25"/>
    <col collapsed="false" customWidth="true" hidden="false" outlineLevel="0" max="5" min="5" style="0" width="6.54"/>
    <col collapsed="false" customWidth="true" hidden="false" outlineLevel="0" max="6" min="6" style="0" width="10.69"/>
    <col collapsed="false" customWidth="true" hidden="false" outlineLevel="0" max="7" min="7" style="0" width="14.28"/>
    <col collapsed="false" customWidth="true" hidden="false" outlineLevel="0" max="8" min="8" style="0" width="16.07"/>
    <col collapsed="false" customWidth="true" hidden="false" outlineLevel="0" max="1025" min="9" style="0" width="9.45"/>
  </cols>
  <sheetData>
    <row r="1" customFormat="false" ht="72" hidden="false" customHeight="true" outlineLevel="0" collapsed="false">
      <c r="A1" s="1" t="s">
        <v>0</v>
      </c>
      <c r="B1" s="1"/>
      <c r="C1" s="2" t="s">
        <v>1</v>
      </c>
      <c r="D1" s="2"/>
      <c r="E1" s="2"/>
      <c r="F1" s="2"/>
      <c r="G1" s="2"/>
      <c r="H1" s="2"/>
    </row>
    <row r="2" customFormat="false" ht="24.75" hidden="false" customHeight="true" outlineLevel="0" collapsed="false">
      <c r="A2" s="3" t="s">
        <v>2</v>
      </c>
      <c r="B2" s="3"/>
      <c r="C2" s="3"/>
      <c r="D2" s="3"/>
      <c r="E2" s="3"/>
      <c r="F2" s="3"/>
      <c r="G2" s="4" t="s">
        <v>3</v>
      </c>
      <c r="H2" s="5" t="s">
        <v>4</v>
      </c>
      <c r="K2" s="6"/>
      <c r="L2" s="6"/>
    </row>
    <row r="3" customFormat="false" ht="14.25" hidden="false" customHeight="true" outlineLevel="0" collapsed="false">
      <c r="A3" s="7" t="s">
        <v>5</v>
      </c>
      <c r="B3" s="7"/>
      <c r="C3" s="7"/>
      <c r="D3" s="7"/>
      <c r="E3" s="8" t="s">
        <v>6</v>
      </c>
      <c r="F3" s="8"/>
      <c r="G3" s="8"/>
      <c r="H3" s="8"/>
    </row>
    <row r="4" customFormat="false" ht="12.8" hidden="false" customHeight="true" outlineLevel="0" collapsed="false">
      <c r="A4" s="9" t="s">
        <v>7</v>
      </c>
      <c r="B4" s="9"/>
      <c r="C4" s="9"/>
      <c r="D4" s="9"/>
      <c r="E4" s="10" t="s">
        <v>6</v>
      </c>
      <c r="F4" s="10"/>
      <c r="G4" s="10"/>
      <c r="H4" s="10"/>
    </row>
    <row r="5" customFormat="false" ht="43.5" hidden="false" customHeight="true" outlineLevel="0" collapsed="false">
      <c r="A5" s="9"/>
      <c r="B5" s="9"/>
      <c r="C5" s="9"/>
      <c r="D5" s="9"/>
      <c r="E5" s="10"/>
      <c r="F5" s="10"/>
      <c r="G5" s="10"/>
      <c r="H5" s="10"/>
    </row>
    <row r="6" customFormat="false" ht="13.8" hidden="false" customHeight="false" outlineLevel="0" collapsed="false">
      <c r="A6" s="11"/>
      <c r="B6" s="11"/>
      <c r="C6" s="11"/>
      <c r="D6" s="11"/>
      <c r="E6" s="11"/>
      <c r="F6" s="11"/>
      <c r="G6" s="11"/>
      <c r="H6" s="11"/>
    </row>
    <row r="7" customFormat="false" ht="16.15" hidden="false" customHeight="true" outlineLevel="0" collapsed="false">
      <c r="A7" s="12" t="s">
        <v>8</v>
      </c>
      <c r="B7" s="12"/>
      <c r="C7" s="12"/>
      <c r="D7" s="12"/>
      <c r="E7" s="12"/>
      <c r="F7" s="12"/>
      <c r="G7" s="12"/>
      <c r="H7" s="12"/>
    </row>
    <row r="8" customFormat="false" ht="30" hidden="false" customHeight="true" outlineLevel="0" collapsed="false">
      <c r="A8" s="13" t="s">
        <v>9</v>
      </c>
      <c r="B8" s="13" t="s">
        <v>10</v>
      </c>
      <c r="C8" s="13" t="s">
        <v>11</v>
      </c>
      <c r="D8" s="13" t="s">
        <v>12</v>
      </c>
      <c r="E8" s="13" t="s">
        <v>13</v>
      </c>
      <c r="F8" s="13" t="s">
        <v>14</v>
      </c>
      <c r="G8" s="13" t="s">
        <v>15</v>
      </c>
      <c r="H8" s="13" t="s">
        <v>16</v>
      </c>
    </row>
    <row r="9" customFormat="false" ht="24" hidden="false" customHeight="true" outlineLevel="0" collapsed="false">
      <c r="A9" s="14" t="s">
        <v>17</v>
      </c>
      <c r="B9" s="15"/>
      <c r="C9" s="15"/>
      <c r="D9" s="15" t="s">
        <v>18</v>
      </c>
      <c r="E9" s="15"/>
      <c r="F9" s="16"/>
      <c r="G9" s="15"/>
      <c r="H9" s="17" t="n">
        <f aca="false">SUM(H10:H19)</f>
        <v>0</v>
      </c>
    </row>
    <row r="10" customFormat="false" ht="26" hidden="false" customHeight="true" outlineLevel="0" collapsed="false">
      <c r="A10" s="18" t="s">
        <v>19</v>
      </c>
      <c r="B10" s="18"/>
      <c r="C10" s="18"/>
      <c r="D10" s="19" t="s">
        <v>20</v>
      </c>
      <c r="E10" s="18" t="s">
        <v>21</v>
      </c>
      <c r="F10" s="20" t="n">
        <v>3</v>
      </c>
      <c r="G10" s="21"/>
      <c r="H10" s="22" t="n">
        <f aca="false">F10*G10</f>
        <v>0</v>
      </c>
    </row>
    <row r="11" customFormat="false" ht="39" hidden="false" customHeight="true" outlineLevel="0" collapsed="false">
      <c r="A11" s="18" t="s">
        <v>22</v>
      </c>
      <c r="B11" s="18"/>
      <c r="C11" s="18"/>
      <c r="D11" s="19" t="s">
        <v>23</v>
      </c>
      <c r="E11" s="18" t="s">
        <v>24</v>
      </c>
      <c r="F11" s="20" t="n">
        <v>3.19</v>
      </c>
      <c r="G11" s="21"/>
      <c r="H11" s="22" t="n">
        <f aca="false">F11*G11</f>
        <v>0</v>
      </c>
    </row>
    <row r="12" customFormat="false" ht="26" hidden="false" customHeight="true" outlineLevel="0" collapsed="false">
      <c r="A12" s="18" t="s">
        <v>25</v>
      </c>
      <c r="B12" s="18"/>
      <c r="C12" s="18"/>
      <c r="D12" s="19" t="s">
        <v>26</v>
      </c>
      <c r="E12" s="18" t="s">
        <v>27</v>
      </c>
      <c r="F12" s="20" t="n">
        <v>3</v>
      </c>
      <c r="G12" s="21"/>
      <c r="H12" s="22" t="n">
        <f aca="false">F12*G12</f>
        <v>0</v>
      </c>
    </row>
    <row r="13" customFormat="false" ht="39" hidden="false" customHeight="true" outlineLevel="0" collapsed="false">
      <c r="A13" s="18" t="s">
        <v>28</v>
      </c>
      <c r="B13" s="18"/>
      <c r="C13" s="18"/>
      <c r="D13" s="19" t="s">
        <v>29</v>
      </c>
      <c r="E13" s="18" t="s">
        <v>27</v>
      </c>
      <c r="F13" s="20" t="n">
        <v>2.5</v>
      </c>
      <c r="G13" s="21"/>
      <c r="H13" s="22" t="n">
        <f aca="false">F13*G13</f>
        <v>0</v>
      </c>
    </row>
    <row r="14" customFormat="false" ht="26" hidden="false" customHeight="true" outlineLevel="0" collapsed="false">
      <c r="A14" s="18" t="s">
        <v>30</v>
      </c>
      <c r="B14" s="18"/>
      <c r="C14" s="18"/>
      <c r="D14" s="19" t="s">
        <v>31</v>
      </c>
      <c r="E14" s="18" t="s">
        <v>27</v>
      </c>
      <c r="F14" s="20" t="n">
        <v>1.5</v>
      </c>
      <c r="G14" s="21"/>
      <c r="H14" s="22" t="n">
        <f aca="false">F14*G14</f>
        <v>0</v>
      </c>
    </row>
    <row r="15" customFormat="false" ht="39" hidden="false" customHeight="true" outlineLevel="0" collapsed="false">
      <c r="A15" s="18" t="s">
        <v>32</v>
      </c>
      <c r="B15" s="18"/>
      <c r="C15" s="18"/>
      <c r="D15" s="19" t="s">
        <v>33</v>
      </c>
      <c r="E15" s="18" t="s">
        <v>24</v>
      </c>
      <c r="F15" s="20" t="n">
        <v>3.19</v>
      </c>
      <c r="G15" s="21"/>
      <c r="H15" s="22" t="n">
        <f aca="false">F15*G15</f>
        <v>0</v>
      </c>
    </row>
    <row r="16" customFormat="false" ht="24" hidden="false" customHeight="true" outlineLevel="0" collapsed="false">
      <c r="A16" s="18" t="s">
        <v>34</v>
      </c>
      <c r="B16" s="18"/>
      <c r="C16" s="18"/>
      <c r="D16" s="19" t="s">
        <v>35</v>
      </c>
      <c r="E16" s="18" t="s">
        <v>36</v>
      </c>
      <c r="F16" s="20" t="n">
        <v>0.2</v>
      </c>
      <c r="G16" s="21"/>
      <c r="H16" s="22" t="n">
        <f aca="false">F16*G16</f>
        <v>0</v>
      </c>
    </row>
    <row r="17" customFormat="false" ht="26" hidden="false" customHeight="true" outlineLevel="0" collapsed="false">
      <c r="A17" s="18" t="s">
        <v>37</v>
      </c>
      <c r="B17" s="18"/>
      <c r="C17" s="18"/>
      <c r="D17" s="19" t="s">
        <v>38</v>
      </c>
      <c r="E17" s="18" t="s">
        <v>36</v>
      </c>
      <c r="F17" s="20" t="n">
        <v>0.2</v>
      </c>
      <c r="G17" s="21"/>
      <c r="H17" s="22" t="n">
        <f aca="false">F17*G17</f>
        <v>0</v>
      </c>
    </row>
    <row r="18" customFormat="false" ht="39" hidden="false" customHeight="true" outlineLevel="0" collapsed="false">
      <c r="A18" s="18" t="s">
        <v>39</v>
      </c>
      <c r="B18" s="18"/>
      <c r="C18" s="18"/>
      <c r="D18" s="19" t="s">
        <v>40</v>
      </c>
      <c r="E18" s="18" t="s">
        <v>24</v>
      </c>
      <c r="F18" s="20" t="n">
        <v>3.19</v>
      </c>
      <c r="G18" s="21"/>
      <c r="H18" s="22" t="n">
        <f aca="false">F18*G18</f>
        <v>0</v>
      </c>
    </row>
    <row r="19" customFormat="false" ht="26" hidden="false" customHeight="true" outlineLevel="0" collapsed="false">
      <c r="A19" s="18" t="s">
        <v>41</v>
      </c>
      <c r="B19" s="18"/>
      <c r="C19" s="18"/>
      <c r="D19" s="19" t="s">
        <v>42</v>
      </c>
      <c r="E19" s="18" t="s">
        <v>21</v>
      </c>
      <c r="F19" s="20" t="n">
        <v>3</v>
      </c>
      <c r="G19" s="21"/>
      <c r="H19" s="22" t="n">
        <f aca="false">F19*G19</f>
        <v>0</v>
      </c>
    </row>
    <row r="20" customFormat="false" ht="24" hidden="false" customHeight="true" outlineLevel="0" collapsed="false">
      <c r="A20" s="14" t="s">
        <v>43</v>
      </c>
      <c r="B20" s="14"/>
      <c r="C20" s="14"/>
      <c r="D20" s="15" t="s">
        <v>44</v>
      </c>
      <c r="E20" s="15"/>
      <c r="F20" s="23"/>
      <c r="G20" s="24"/>
      <c r="H20" s="17" t="n">
        <f aca="false">SUM(H21:H28)</f>
        <v>0</v>
      </c>
    </row>
    <row r="21" customFormat="false" ht="39" hidden="false" customHeight="true" outlineLevel="0" collapsed="false">
      <c r="A21" s="18" t="s">
        <v>45</v>
      </c>
      <c r="B21" s="18"/>
      <c r="C21" s="18"/>
      <c r="D21" s="19" t="s">
        <v>46</v>
      </c>
      <c r="E21" s="18" t="s">
        <v>27</v>
      </c>
      <c r="F21" s="20" t="n">
        <v>40</v>
      </c>
      <c r="G21" s="21"/>
      <c r="H21" s="22" t="n">
        <f aca="false">F21*G21</f>
        <v>0</v>
      </c>
    </row>
    <row r="22" customFormat="false" ht="26" hidden="false" customHeight="true" outlineLevel="0" collapsed="false">
      <c r="A22" s="18" t="s">
        <v>47</v>
      </c>
      <c r="B22" s="18"/>
      <c r="C22" s="18"/>
      <c r="D22" s="19" t="s">
        <v>48</v>
      </c>
      <c r="E22" s="18" t="s">
        <v>49</v>
      </c>
      <c r="F22" s="20" t="n">
        <v>450.6</v>
      </c>
      <c r="G22" s="21"/>
      <c r="H22" s="22" t="n">
        <f aca="false">F22*G22</f>
        <v>0</v>
      </c>
    </row>
    <row r="23" customFormat="false" ht="24" hidden="false" customHeight="true" outlineLevel="0" collapsed="false">
      <c r="A23" s="18" t="s">
        <v>50</v>
      </c>
      <c r="B23" s="18"/>
      <c r="C23" s="18"/>
      <c r="D23" s="19" t="s">
        <v>51</v>
      </c>
      <c r="E23" s="18" t="s">
        <v>36</v>
      </c>
      <c r="F23" s="20" t="n">
        <v>5.54</v>
      </c>
      <c r="G23" s="21"/>
      <c r="H23" s="22" t="n">
        <f aca="false">F23*G23</f>
        <v>0</v>
      </c>
    </row>
    <row r="24" customFormat="false" ht="26" hidden="false" customHeight="true" outlineLevel="0" collapsed="false">
      <c r="A24" s="18" t="s">
        <v>52</v>
      </c>
      <c r="B24" s="18"/>
      <c r="C24" s="18"/>
      <c r="D24" s="19" t="s">
        <v>38</v>
      </c>
      <c r="E24" s="18" t="s">
        <v>36</v>
      </c>
      <c r="F24" s="20" t="n">
        <v>5.54</v>
      </c>
      <c r="G24" s="21"/>
      <c r="H24" s="22" t="n">
        <f aca="false">F24*G24</f>
        <v>0</v>
      </c>
    </row>
    <row r="25" customFormat="false" ht="26" hidden="false" customHeight="true" outlineLevel="0" collapsed="false">
      <c r="A25" s="18" t="s">
        <v>53</v>
      </c>
      <c r="B25" s="18"/>
      <c r="C25" s="18"/>
      <c r="D25" s="19" t="s">
        <v>54</v>
      </c>
      <c r="E25" s="18" t="s">
        <v>36</v>
      </c>
      <c r="F25" s="20" t="n">
        <v>5.04</v>
      </c>
      <c r="G25" s="21"/>
      <c r="H25" s="22" t="n">
        <f aca="false">F25*G25</f>
        <v>0</v>
      </c>
    </row>
    <row r="26" customFormat="false" ht="24" hidden="false" customHeight="true" outlineLevel="0" collapsed="false">
      <c r="A26" s="18" t="s">
        <v>55</v>
      </c>
      <c r="B26" s="18"/>
      <c r="C26" s="18"/>
      <c r="D26" s="19" t="s">
        <v>56</v>
      </c>
      <c r="E26" s="18" t="s">
        <v>36</v>
      </c>
      <c r="F26" s="20" t="n">
        <v>0.15</v>
      </c>
      <c r="G26" s="21"/>
      <c r="H26" s="22" t="n">
        <f aca="false">F26*G26</f>
        <v>0</v>
      </c>
    </row>
    <row r="27" customFormat="false" ht="39" hidden="false" customHeight="true" outlineLevel="0" collapsed="false">
      <c r="A27" s="18" t="s">
        <v>57</v>
      </c>
      <c r="B27" s="18"/>
      <c r="C27" s="18"/>
      <c r="D27" s="19" t="s">
        <v>58</v>
      </c>
      <c r="E27" s="18" t="s">
        <v>24</v>
      </c>
      <c r="F27" s="20" t="n">
        <v>8.64</v>
      </c>
      <c r="G27" s="21"/>
      <c r="H27" s="22" t="n">
        <f aca="false">F27*G27</f>
        <v>0</v>
      </c>
    </row>
    <row r="28" customFormat="false" ht="26" hidden="false" customHeight="true" outlineLevel="0" collapsed="false">
      <c r="A28" s="18" t="s">
        <v>59</v>
      </c>
      <c r="B28" s="18"/>
      <c r="C28" s="18"/>
      <c r="D28" s="19" t="s">
        <v>60</v>
      </c>
      <c r="E28" s="18" t="s">
        <v>27</v>
      </c>
      <c r="F28" s="20" t="n">
        <v>19</v>
      </c>
      <c r="G28" s="21"/>
      <c r="H28" s="22" t="n">
        <f aca="false">F28*G28</f>
        <v>0</v>
      </c>
    </row>
    <row r="29" customFormat="false" ht="24" hidden="false" customHeight="true" outlineLevel="0" collapsed="false">
      <c r="A29" s="14" t="s">
        <v>61</v>
      </c>
      <c r="B29" s="14"/>
      <c r="C29" s="14"/>
      <c r="D29" s="15" t="s">
        <v>62</v>
      </c>
      <c r="E29" s="15"/>
      <c r="F29" s="23"/>
      <c r="G29" s="24"/>
      <c r="H29" s="17" t="n">
        <f aca="false">SUM(H30:H35)</f>
        <v>0</v>
      </c>
    </row>
    <row r="30" customFormat="false" ht="24" hidden="false" customHeight="true" outlineLevel="0" collapsed="false">
      <c r="A30" s="18" t="s">
        <v>63</v>
      </c>
      <c r="B30" s="18"/>
      <c r="C30" s="18"/>
      <c r="D30" s="19" t="s">
        <v>64</v>
      </c>
      <c r="E30" s="18" t="s">
        <v>36</v>
      </c>
      <c r="F30" s="20" t="n">
        <v>0.66</v>
      </c>
      <c r="G30" s="21"/>
      <c r="H30" s="22" t="n">
        <f aca="false">F30*G30</f>
        <v>0</v>
      </c>
    </row>
    <row r="31" customFormat="false" ht="26" hidden="false" customHeight="true" outlineLevel="0" collapsed="false">
      <c r="A31" s="18" t="s">
        <v>65</v>
      </c>
      <c r="B31" s="18"/>
      <c r="C31" s="18"/>
      <c r="D31" s="19" t="s">
        <v>66</v>
      </c>
      <c r="E31" s="18" t="s">
        <v>36</v>
      </c>
      <c r="F31" s="20" t="n">
        <v>1.8</v>
      </c>
      <c r="G31" s="21"/>
      <c r="H31" s="22" t="n">
        <f aca="false">F31*G31</f>
        <v>0</v>
      </c>
    </row>
    <row r="32" customFormat="false" ht="24" hidden="false" customHeight="true" outlineLevel="0" collapsed="false">
      <c r="A32" s="18" t="s">
        <v>67</v>
      </c>
      <c r="B32" s="18"/>
      <c r="C32" s="18"/>
      <c r="D32" s="19" t="s">
        <v>56</v>
      </c>
      <c r="E32" s="18" t="s">
        <v>36</v>
      </c>
      <c r="F32" s="20" t="n">
        <v>0.27</v>
      </c>
      <c r="G32" s="21"/>
      <c r="H32" s="22" t="n">
        <f aca="false">F32*G32</f>
        <v>0</v>
      </c>
    </row>
    <row r="33" customFormat="false" ht="24" hidden="false" customHeight="true" outlineLevel="0" collapsed="false">
      <c r="A33" s="18" t="s">
        <v>68</v>
      </c>
      <c r="B33" s="18"/>
      <c r="C33" s="18"/>
      <c r="D33" s="19" t="s">
        <v>51</v>
      </c>
      <c r="E33" s="18" t="s">
        <v>36</v>
      </c>
      <c r="F33" s="20" t="n">
        <v>0.66</v>
      </c>
      <c r="G33" s="21"/>
      <c r="H33" s="22" t="n">
        <f aca="false">F33*G33</f>
        <v>0</v>
      </c>
    </row>
    <row r="34" customFormat="false" ht="26" hidden="false" customHeight="true" outlineLevel="0" collapsed="false">
      <c r="A34" s="18" t="s">
        <v>69</v>
      </c>
      <c r="B34" s="18"/>
      <c r="C34" s="18"/>
      <c r="D34" s="19" t="s">
        <v>38</v>
      </c>
      <c r="E34" s="18" t="s">
        <v>36</v>
      </c>
      <c r="F34" s="20" t="n">
        <v>0.66</v>
      </c>
      <c r="G34" s="21"/>
      <c r="H34" s="22" t="n">
        <f aca="false">F34*G34</f>
        <v>0</v>
      </c>
    </row>
    <row r="35" customFormat="false" ht="39" hidden="false" customHeight="true" outlineLevel="0" collapsed="false">
      <c r="A35" s="18" t="s">
        <v>70</v>
      </c>
      <c r="B35" s="18"/>
      <c r="C35" s="18"/>
      <c r="D35" s="19" t="s">
        <v>58</v>
      </c>
      <c r="E35" s="18" t="s">
        <v>24</v>
      </c>
      <c r="F35" s="20" t="n">
        <v>1.31</v>
      </c>
      <c r="G35" s="21"/>
      <c r="H35" s="22" t="n">
        <f aca="false">F35*G35</f>
        <v>0</v>
      </c>
    </row>
    <row r="36" customFormat="false" ht="24" hidden="false" customHeight="true" outlineLevel="0" collapsed="false">
      <c r="A36" s="14" t="s">
        <v>71</v>
      </c>
      <c r="B36" s="14"/>
      <c r="C36" s="14"/>
      <c r="D36" s="15" t="s">
        <v>72</v>
      </c>
      <c r="E36" s="15"/>
      <c r="F36" s="23"/>
      <c r="G36" s="24"/>
      <c r="H36" s="17" t="n">
        <f aca="false">SUM(H37:H41)</f>
        <v>0</v>
      </c>
    </row>
    <row r="37" customFormat="false" ht="26" hidden="false" customHeight="true" outlineLevel="0" collapsed="false">
      <c r="A37" s="18" t="s">
        <v>73</v>
      </c>
      <c r="B37" s="18"/>
      <c r="C37" s="18"/>
      <c r="D37" s="19" t="s">
        <v>74</v>
      </c>
      <c r="E37" s="18" t="s">
        <v>36</v>
      </c>
      <c r="F37" s="20" t="n">
        <v>0.12</v>
      </c>
      <c r="G37" s="21"/>
      <c r="H37" s="22" t="n">
        <f aca="false">F37*G37</f>
        <v>0</v>
      </c>
    </row>
    <row r="38" customFormat="false" ht="26" hidden="false" customHeight="true" outlineLevel="0" collapsed="false">
      <c r="A38" s="18" t="s">
        <v>75</v>
      </c>
      <c r="B38" s="18"/>
      <c r="C38" s="18"/>
      <c r="D38" s="19" t="s">
        <v>76</v>
      </c>
      <c r="E38" s="18" t="s">
        <v>24</v>
      </c>
      <c r="F38" s="20" t="n">
        <v>14.4</v>
      </c>
      <c r="G38" s="21"/>
      <c r="H38" s="22" t="n">
        <f aca="false">F38*G38</f>
        <v>0</v>
      </c>
    </row>
    <row r="39" customFormat="false" ht="24" hidden="false" customHeight="true" outlineLevel="0" collapsed="false">
      <c r="A39" s="18" t="s">
        <v>77</v>
      </c>
      <c r="B39" s="18"/>
      <c r="C39" s="18"/>
      <c r="D39" s="19" t="s">
        <v>78</v>
      </c>
      <c r="E39" s="18" t="s">
        <v>24</v>
      </c>
      <c r="F39" s="20" t="n">
        <v>14.4</v>
      </c>
      <c r="G39" s="21"/>
      <c r="H39" s="22" t="n">
        <f aca="false">F39*G39</f>
        <v>0</v>
      </c>
    </row>
    <row r="40" customFormat="false" ht="24" hidden="false" customHeight="true" outlineLevel="0" collapsed="false">
      <c r="A40" s="18" t="s">
        <v>79</v>
      </c>
      <c r="B40" s="18"/>
      <c r="C40" s="18"/>
      <c r="D40" s="19" t="s">
        <v>80</v>
      </c>
      <c r="E40" s="18" t="s">
        <v>24</v>
      </c>
      <c r="F40" s="20" t="n">
        <v>14.4</v>
      </c>
      <c r="G40" s="21"/>
      <c r="H40" s="22" t="n">
        <f aca="false">F40*G40</f>
        <v>0</v>
      </c>
    </row>
    <row r="41" customFormat="false" ht="24" hidden="false" customHeight="true" outlineLevel="0" collapsed="false">
      <c r="A41" s="18" t="s">
        <v>81</v>
      </c>
      <c r="B41" s="18"/>
      <c r="C41" s="18"/>
      <c r="D41" s="19" t="s">
        <v>82</v>
      </c>
      <c r="E41" s="18" t="s">
        <v>27</v>
      </c>
      <c r="F41" s="20" t="n">
        <v>3</v>
      </c>
      <c r="G41" s="21"/>
      <c r="H41" s="22" t="n">
        <f aca="false">F41*G41</f>
        <v>0</v>
      </c>
    </row>
    <row r="42" customFormat="false" ht="24" hidden="false" customHeight="true" outlineLevel="0" collapsed="false">
      <c r="A42" s="14" t="s">
        <v>83</v>
      </c>
      <c r="B42" s="14"/>
      <c r="C42" s="14"/>
      <c r="D42" s="15" t="s">
        <v>84</v>
      </c>
      <c r="E42" s="15"/>
      <c r="F42" s="23"/>
      <c r="G42" s="24"/>
      <c r="H42" s="17" t="n">
        <f aca="false">SUM(H43:H44)</f>
        <v>0</v>
      </c>
    </row>
    <row r="43" customFormat="false" ht="26" hidden="false" customHeight="true" outlineLevel="0" collapsed="false">
      <c r="A43" s="18" t="s">
        <v>85</v>
      </c>
      <c r="B43" s="18"/>
      <c r="C43" s="18"/>
      <c r="D43" s="19" t="s">
        <v>31</v>
      </c>
      <c r="E43" s="18" t="s">
        <v>27</v>
      </c>
      <c r="F43" s="20" t="n">
        <v>17</v>
      </c>
      <c r="G43" s="21"/>
      <c r="H43" s="22" t="n">
        <f aca="false">F43*G43</f>
        <v>0</v>
      </c>
    </row>
    <row r="44" customFormat="false" ht="39" hidden="false" customHeight="true" outlineLevel="0" collapsed="false">
      <c r="A44" s="18" t="s">
        <v>86</v>
      </c>
      <c r="B44" s="18"/>
      <c r="C44" s="18"/>
      <c r="D44" s="19" t="s">
        <v>29</v>
      </c>
      <c r="E44" s="18" t="s">
        <v>27</v>
      </c>
      <c r="F44" s="20" t="n">
        <v>17</v>
      </c>
      <c r="G44" s="21"/>
      <c r="H44" s="22" t="n">
        <f aca="false">F44*G44</f>
        <v>0</v>
      </c>
    </row>
    <row r="45" customFormat="false" ht="24" hidden="false" customHeight="true" outlineLevel="0" collapsed="false">
      <c r="A45" s="14" t="s">
        <v>87</v>
      </c>
      <c r="B45" s="14"/>
      <c r="C45" s="14"/>
      <c r="D45" s="15" t="s">
        <v>88</v>
      </c>
      <c r="E45" s="15"/>
      <c r="F45" s="23"/>
      <c r="G45" s="24"/>
      <c r="H45" s="17" t="n">
        <f aca="false">SUM(H46:H53)</f>
        <v>0</v>
      </c>
    </row>
    <row r="46" customFormat="false" ht="26" hidden="false" customHeight="true" outlineLevel="0" collapsed="false">
      <c r="A46" s="18" t="s">
        <v>89</v>
      </c>
      <c r="B46" s="18"/>
      <c r="C46" s="18"/>
      <c r="D46" s="19" t="s">
        <v>90</v>
      </c>
      <c r="E46" s="18" t="s">
        <v>36</v>
      </c>
      <c r="F46" s="20" t="n">
        <v>0.57</v>
      </c>
      <c r="G46" s="21"/>
      <c r="H46" s="22" t="n">
        <f aca="false">F46*G46</f>
        <v>0</v>
      </c>
    </row>
    <row r="47" customFormat="false" ht="26" hidden="false" customHeight="true" outlineLevel="0" collapsed="false">
      <c r="A47" s="18" t="s">
        <v>91</v>
      </c>
      <c r="B47" s="18"/>
      <c r="C47" s="18"/>
      <c r="D47" s="19" t="s">
        <v>92</v>
      </c>
      <c r="E47" s="18" t="s">
        <v>27</v>
      </c>
      <c r="F47" s="20" t="n">
        <v>1.9</v>
      </c>
      <c r="G47" s="21"/>
      <c r="H47" s="22" t="n">
        <f aca="false">F47*G47</f>
        <v>0</v>
      </c>
    </row>
    <row r="48" customFormat="false" ht="26" hidden="false" customHeight="true" outlineLevel="0" collapsed="false">
      <c r="A48" s="18" t="s">
        <v>93</v>
      </c>
      <c r="B48" s="18"/>
      <c r="C48" s="18"/>
      <c r="D48" s="19" t="s">
        <v>94</v>
      </c>
      <c r="E48" s="18" t="s">
        <v>27</v>
      </c>
      <c r="F48" s="20" t="n">
        <v>1.9</v>
      </c>
      <c r="G48" s="21"/>
      <c r="H48" s="22" t="n">
        <f aca="false">F48*G48</f>
        <v>0</v>
      </c>
    </row>
    <row r="49" customFormat="false" ht="52" hidden="false" customHeight="true" outlineLevel="0" collapsed="false">
      <c r="A49" s="18" t="s">
        <v>95</v>
      </c>
      <c r="B49" s="18"/>
      <c r="C49" s="18"/>
      <c r="D49" s="19" t="s">
        <v>96</v>
      </c>
      <c r="E49" s="18" t="s">
        <v>24</v>
      </c>
      <c r="F49" s="20" t="n">
        <v>2.5</v>
      </c>
      <c r="G49" s="21"/>
      <c r="H49" s="22" t="n">
        <f aca="false">F49*G49</f>
        <v>0</v>
      </c>
    </row>
    <row r="50" customFormat="false" ht="26" hidden="false" customHeight="true" outlineLevel="0" collapsed="false">
      <c r="A50" s="18" t="s">
        <v>97</v>
      </c>
      <c r="B50" s="18"/>
      <c r="C50" s="18"/>
      <c r="D50" s="19" t="s">
        <v>98</v>
      </c>
      <c r="E50" s="18" t="s">
        <v>24</v>
      </c>
      <c r="F50" s="20" t="n">
        <v>21.8</v>
      </c>
      <c r="G50" s="21"/>
      <c r="H50" s="22" t="n">
        <f aca="false">F50*G50</f>
        <v>0</v>
      </c>
    </row>
    <row r="51" customFormat="false" ht="24" hidden="false" customHeight="true" outlineLevel="0" collapsed="false">
      <c r="A51" s="18" t="s">
        <v>99</v>
      </c>
      <c r="B51" s="18"/>
      <c r="C51" s="18"/>
      <c r="D51" s="19" t="s">
        <v>78</v>
      </c>
      <c r="E51" s="18" t="s">
        <v>24</v>
      </c>
      <c r="F51" s="20" t="n">
        <v>26.8</v>
      </c>
      <c r="G51" s="21"/>
      <c r="H51" s="22" t="n">
        <f aca="false">F51*G51</f>
        <v>0</v>
      </c>
    </row>
    <row r="52" customFormat="false" ht="24" hidden="false" customHeight="true" outlineLevel="0" collapsed="false">
      <c r="A52" s="18" t="s">
        <v>100</v>
      </c>
      <c r="B52" s="18"/>
      <c r="C52" s="18"/>
      <c r="D52" s="19" t="s">
        <v>80</v>
      </c>
      <c r="E52" s="18" t="s">
        <v>24</v>
      </c>
      <c r="F52" s="20" t="n">
        <v>26.8</v>
      </c>
      <c r="G52" s="21"/>
      <c r="H52" s="22" t="n">
        <f aca="false">F52*G52</f>
        <v>0</v>
      </c>
    </row>
    <row r="53" customFormat="false" ht="26" hidden="false" customHeight="true" outlineLevel="0" collapsed="false">
      <c r="A53" s="18" t="s">
        <v>101</v>
      </c>
      <c r="B53" s="18"/>
      <c r="C53" s="18"/>
      <c r="D53" s="19" t="s">
        <v>102</v>
      </c>
      <c r="E53" s="18" t="s">
        <v>24</v>
      </c>
      <c r="F53" s="20" t="n">
        <v>2.85</v>
      </c>
      <c r="G53" s="21"/>
      <c r="H53" s="22" t="n">
        <f aca="false">F53*G53</f>
        <v>0</v>
      </c>
    </row>
    <row r="54" customFormat="false" ht="24" hidden="false" customHeight="true" outlineLevel="0" collapsed="false">
      <c r="A54" s="14" t="s">
        <v>103</v>
      </c>
      <c r="B54" s="14"/>
      <c r="C54" s="14"/>
      <c r="D54" s="15" t="s">
        <v>104</v>
      </c>
      <c r="E54" s="15"/>
      <c r="F54" s="23"/>
      <c r="G54" s="24"/>
      <c r="H54" s="25" t="n">
        <f aca="false">H55+H69+H83</f>
        <v>0</v>
      </c>
    </row>
    <row r="55" customFormat="false" ht="24" hidden="false" customHeight="true" outlineLevel="0" collapsed="false">
      <c r="A55" s="14" t="s">
        <v>105</v>
      </c>
      <c r="B55" s="14"/>
      <c r="C55" s="14"/>
      <c r="D55" s="15" t="s">
        <v>106</v>
      </c>
      <c r="E55" s="15"/>
      <c r="F55" s="23"/>
      <c r="G55" s="24"/>
      <c r="H55" s="17" t="n">
        <f aca="false">SUM(H56:H68)</f>
        <v>0</v>
      </c>
    </row>
    <row r="56" customFormat="false" ht="39" hidden="false" customHeight="true" outlineLevel="0" collapsed="false">
      <c r="A56" s="18" t="s">
        <v>107</v>
      </c>
      <c r="B56" s="18"/>
      <c r="C56" s="18"/>
      <c r="D56" s="19" t="s">
        <v>108</v>
      </c>
      <c r="E56" s="18" t="s">
        <v>36</v>
      </c>
      <c r="F56" s="20" t="n">
        <v>1.88</v>
      </c>
      <c r="G56" s="21"/>
      <c r="H56" s="22" t="n">
        <f aca="false">F56*G56</f>
        <v>0</v>
      </c>
    </row>
    <row r="57" customFormat="false" ht="39" hidden="false" customHeight="true" outlineLevel="0" collapsed="false">
      <c r="A57" s="18" t="s">
        <v>109</v>
      </c>
      <c r="B57" s="18"/>
      <c r="C57" s="18"/>
      <c r="D57" s="19" t="s">
        <v>110</v>
      </c>
      <c r="E57" s="18" t="s">
        <v>27</v>
      </c>
      <c r="F57" s="20" t="n">
        <v>22.5</v>
      </c>
      <c r="G57" s="21"/>
      <c r="H57" s="22" t="n">
        <f aca="false">F57*G57</f>
        <v>0</v>
      </c>
    </row>
    <row r="58" customFormat="false" ht="39" hidden="false" customHeight="true" outlineLevel="0" collapsed="false">
      <c r="A58" s="18" t="s">
        <v>111</v>
      </c>
      <c r="B58" s="18"/>
      <c r="C58" s="18"/>
      <c r="D58" s="19" t="s">
        <v>112</v>
      </c>
      <c r="E58" s="18" t="s">
        <v>24</v>
      </c>
      <c r="F58" s="20" t="n">
        <v>3.36</v>
      </c>
      <c r="G58" s="21"/>
      <c r="H58" s="22" t="n">
        <f aca="false">F58*G58</f>
        <v>0</v>
      </c>
    </row>
    <row r="59" customFormat="false" ht="26" hidden="false" customHeight="true" outlineLevel="0" collapsed="false">
      <c r="A59" s="18" t="s">
        <v>113</v>
      </c>
      <c r="B59" s="18"/>
      <c r="C59" s="18"/>
      <c r="D59" s="19" t="s">
        <v>48</v>
      </c>
      <c r="E59" s="18" t="s">
        <v>49</v>
      </c>
      <c r="F59" s="20" t="n">
        <v>77.78</v>
      </c>
      <c r="G59" s="21"/>
      <c r="H59" s="22" t="n">
        <f aca="false">F59*G59</f>
        <v>0</v>
      </c>
    </row>
    <row r="60" customFormat="false" ht="24" hidden="false" customHeight="true" outlineLevel="0" collapsed="false">
      <c r="A60" s="18" t="s">
        <v>114</v>
      </c>
      <c r="B60" s="18"/>
      <c r="C60" s="18"/>
      <c r="D60" s="19" t="s">
        <v>56</v>
      </c>
      <c r="E60" s="18" t="s">
        <v>36</v>
      </c>
      <c r="F60" s="20" t="n">
        <v>0.62</v>
      </c>
      <c r="G60" s="21"/>
      <c r="H60" s="22" t="n">
        <f aca="false">F60*G60</f>
        <v>0</v>
      </c>
    </row>
    <row r="61" customFormat="false" ht="24" hidden="false" customHeight="true" outlineLevel="0" collapsed="false">
      <c r="A61" s="18" t="s">
        <v>115</v>
      </c>
      <c r="B61" s="18"/>
      <c r="C61" s="18"/>
      <c r="D61" s="19" t="s">
        <v>51</v>
      </c>
      <c r="E61" s="18" t="s">
        <v>36</v>
      </c>
      <c r="F61" s="20" t="n">
        <v>4.93</v>
      </c>
      <c r="G61" s="21"/>
      <c r="H61" s="22" t="n">
        <f aca="false">F61*G61</f>
        <v>0</v>
      </c>
    </row>
    <row r="62" customFormat="false" ht="26" hidden="false" customHeight="true" outlineLevel="0" collapsed="false">
      <c r="A62" s="18" t="s">
        <v>116</v>
      </c>
      <c r="B62" s="18"/>
      <c r="C62" s="18"/>
      <c r="D62" s="19" t="s">
        <v>38</v>
      </c>
      <c r="E62" s="18" t="s">
        <v>36</v>
      </c>
      <c r="F62" s="20" t="n">
        <v>4.93</v>
      </c>
      <c r="G62" s="21"/>
      <c r="H62" s="22" t="n">
        <f aca="false">F62*G62</f>
        <v>0</v>
      </c>
    </row>
    <row r="63" customFormat="false" ht="52" hidden="false" customHeight="true" outlineLevel="0" collapsed="false">
      <c r="A63" s="18" t="s">
        <v>117</v>
      </c>
      <c r="B63" s="18"/>
      <c r="C63" s="18"/>
      <c r="D63" s="19" t="s">
        <v>96</v>
      </c>
      <c r="E63" s="18" t="s">
        <v>24</v>
      </c>
      <c r="F63" s="20" t="n">
        <v>11.83</v>
      </c>
      <c r="G63" s="21"/>
      <c r="H63" s="22" t="n">
        <f aca="false">F63*G63</f>
        <v>0</v>
      </c>
    </row>
    <row r="64" customFormat="false" ht="24" hidden="false" customHeight="true" outlineLevel="0" collapsed="false">
      <c r="A64" s="18" t="s">
        <v>118</v>
      </c>
      <c r="B64" s="18"/>
      <c r="C64" s="18"/>
      <c r="D64" s="19" t="s">
        <v>78</v>
      </c>
      <c r="E64" s="18" t="s">
        <v>24</v>
      </c>
      <c r="F64" s="20" t="n">
        <v>29.4</v>
      </c>
      <c r="G64" s="21"/>
      <c r="H64" s="22" t="n">
        <f aca="false">F64*G64</f>
        <v>0</v>
      </c>
    </row>
    <row r="65" customFormat="false" ht="24" hidden="false" customHeight="true" outlineLevel="0" collapsed="false">
      <c r="A65" s="18" t="s">
        <v>119</v>
      </c>
      <c r="B65" s="18"/>
      <c r="C65" s="18"/>
      <c r="D65" s="19" t="s">
        <v>80</v>
      </c>
      <c r="E65" s="18" t="s">
        <v>24</v>
      </c>
      <c r="F65" s="20" t="n">
        <v>29.4</v>
      </c>
      <c r="G65" s="21"/>
      <c r="H65" s="22" t="n">
        <f aca="false">F65*G65</f>
        <v>0</v>
      </c>
    </row>
    <row r="66" customFormat="false" ht="26" hidden="false" customHeight="true" outlineLevel="0" collapsed="false">
      <c r="A66" s="18" t="s">
        <v>120</v>
      </c>
      <c r="B66" s="18"/>
      <c r="C66" s="18"/>
      <c r="D66" s="19" t="s">
        <v>121</v>
      </c>
      <c r="E66" s="18" t="s">
        <v>24</v>
      </c>
      <c r="F66" s="20" t="n">
        <v>32.78</v>
      </c>
      <c r="G66" s="21"/>
      <c r="H66" s="22" t="n">
        <f aca="false">F66*G66</f>
        <v>0</v>
      </c>
    </row>
    <row r="67" customFormat="false" ht="26" hidden="false" customHeight="true" outlineLevel="0" collapsed="false">
      <c r="A67" s="18" t="s">
        <v>122</v>
      </c>
      <c r="B67" s="18"/>
      <c r="C67" s="18"/>
      <c r="D67" s="19" t="s">
        <v>123</v>
      </c>
      <c r="E67" s="18" t="s">
        <v>36</v>
      </c>
      <c r="F67" s="20" t="n">
        <v>23.52</v>
      </c>
      <c r="G67" s="21"/>
      <c r="H67" s="22" t="n">
        <f aca="false">F67*G67</f>
        <v>0</v>
      </c>
    </row>
    <row r="68" customFormat="false" ht="39" hidden="false" customHeight="true" outlineLevel="0" collapsed="false">
      <c r="A68" s="18" t="s">
        <v>124</v>
      </c>
      <c r="B68" s="18"/>
      <c r="C68" s="18"/>
      <c r="D68" s="19" t="s">
        <v>40</v>
      </c>
      <c r="E68" s="18" t="s">
        <v>24</v>
      </c>
      <c r="F68" s="20" t="n">
        <v>66.36</v>
      </c>
      <c r="G68" s="21"/>
      <c r="H68" s="22" t="n">
        <f aca="false">F68*G68</f>
        <v>0</v>
      </c>
    </row>
    <row r="69" customFormat="false" ht="24" hidden="false" customHeight="true" outlineLevel="0" collapsed="false">
      <c r="A69" s="14" t="s">
        <v>125</v>
      </c>
      <c r="B69" s="14"/>
      <c r="C69" s="14"/>
      <c r="D69" s="15" t="s">
        <v>126</v>
      </c>
      <c r="E69" s="15"/>
      <c r="F69" s="23"/>
      <c r="G69" s="24"/>
      <c r="H69" s="17" t="n">
        <f aca="false">SUM(H70:H82)</f>
        <v>0</v>
      </c>
    </row>
    <row r="70" customFormat="false" ht="26" hidden="false" customHeight="true" outlineLevel="0" collapsed="false">
      <c r="A70" s="18" t="s">
        <v>127</v>
      </c>
      <c r="B70" s="18"/>
      <c r="C70" s="18"/>
      <c r="D70" s="19" t="s">
        <v>128</v>
      </c>
      <c r="E70" s="18" t="s">
        <v>24</v>
      </c>
      <c r="F70" s="20" t="n">
        <v>79.67</v>
      </c>
      <c r="G70" s="21"/>
      <c r="H70" s="22" t="n">
        <f aca="false">F70*G70</f>
        <v>0</v>
      </c>
    </row>
    <row r="71" customFormat="false" ht="26" hidden="false" customHeight="true" outlineLevel="0" collapsed="false">
      <c r="A71" s="18" t="s">
        <v>129</v>
      </c>
      <c r="B71" s="18"/>
      <c r="C71" s="18"/>
      <c r="D71" s="19" t="s">
        <v>94</v>
      </c>
      <c r="E71" s="18" t="s">
        <v>27</v>
      </c>
      <c r="F71" s="20" t="n">
        <v>13.2</v>
      </c>
      <c r="G71" s="21"/>
      <c r="H71" s="22" t="n">
        <f aca="false">F71*G71</f>
        <v>0</v>
      </c>
    </row>
    <row r="72" customFormat="false" ht="26" hidden="false" customHeight="true" outlineLevel="0" collapsed="false">
      <c r="A72" s="18" t="s">
        <v>130</v>
      </c>
      <c r="B72" s="18"/>
      <c r="C72" s="18"/>
      <c r="D72" s="19" t="s">
        <v>92</v>
      </c>
      <c r="E72" s="18" t="s">
        <v>27</v>
      </c>
      <c r="F72" s="20" t="n">
        <v>13.2</v>
      </c>
      <c r="G72" s="21"/>
      <c r="H72" s="22" t="n">
        <f aca="false">F72*G72</f>
        <v>0</v>
      </c>
    </row>
    <row r="73" customFormat="false" ht="39" hidden="false" customHeight="true" outlineLevel="0" collapsed="false">
      <c r="A73" s="18" t="s">
        <v>131</v>
      </c>
      <c r="B73" s="18"/>
      <c r="C73" s="18"/>
      <c r="D73" s="19" t="s">
        <v>132</v>
      </c>
      <c r="E73" s="18" t="s">
        <v>49</v>
      </c>
      <c r="F73" s="20" t="n">
        <v>138</v>
      </c>
      <c r="G73" s="21"/>
      <c r="H73" s="22" t="n">
        <f aca="false">F73*G73</f>
        <v>0</v>
      </c>
    </row>
    <row r="74" customFormat="false" ht="24" hidden="false" customHeight="true" outlineLevel="0" collapsed="false">
      <c r="A74" s="18" t="s">
        <v>133</v>
      </c>
      <c r="B74" s="18"/>
      <c r="C74" s="18"/>
      <c r="D74" s="19" t="s">
        <v>134</v>
      </c>
      <c r="E74" s="18" t="s">
        <v>24</v>
      </c>
      <c r="F74" s="20" t="n">
        <v>20.92</v>
      </c>
      <c r="G74" s="21"/>
      <c r="H74" s="22" t="n">
        <f aca="false">F74*G74</f>
        <v>0</v>
      </c>
    </row>
    <row r="75" customFormat="false" ht="24" hidden="false" customHeight="true" outlineLevel="0" collapsed="false">
      <c r="A75" s="18" t="s">
        <v>135</v>
      </c>
      <c r="B75" s="18"/>
      <c r="C75" s="18"/>
      <c r="D75" s="19" t="s">
        <v>51</v>
      </c>
      <c r="E75" s="18" t="s">
        <v>36</v>
      </c>
      <c r="F75" s="20" t="n">
        <v>1.73</v>
      </c>
      <c r="G75" s="21"/>
      <c r="H75" s="22" t="n">
        <f aca="false">F75*G75</f>
        <v>0</v>
      </c>
    </row>
    <row r="76" customFormat="false" ht="26" hidden="false" customHeight="true" outlineLevel="0" collapsed="false">
      <c r="A76" s="18" t="s">
        <v>136</v>
      </c>
      <c r="B76" s="18"/>
      <c r="C76" s="18"/>
      <c r="D76" s="19" t="s">
        <v>38</v>
      </c>
      <c r="E76" s="18" t="s">
        <v>36</v>
      </c>
      <c r="F76" s="20" t="n">
        <v>1.73</v>
      </c>
      <c r="G76" s="21"/>
      <c r="H76" s="22" t="n">
        <f aca="false">F76*G76</f>
        <v>0</v>
      </c>
    </row>
    <row r="77" customFormat="false" ht="24" hidden="false" customHeight="true" outlineLevel="0" collapsed="false">
      <c r="A77" s="18" t="s">
        <v>137</v>
      </c>
      <c r="B77" s="18"/>
      <c r="C77" s="18"/>
      <c r="D77" s="19" t="s">
        <v>78</v>
      </c>
      <c r="E77" s="18" t="s">
        <v>24</v>
      </c>
      <c r="F77" s="20" t="n">
        <v>159.34</v>
      </c>
      <c r="G77" s="21"/>
      <c r="H77" s="22" t="n">
        <f aca="false">F77*G77</f>
        <v>0</v>
      </c>
    </row>
    <row r="78" customFormat="false" ht="24" hidden="false" customHeight="true" outlineLevel="0" collapsed="false">
      <c r="A78" s="18" t="s">
        <v>138</v>
      </c>
      <c r="B78" s="18"/>
      <c r="C78" s="18"/>
      <c r="D78" s="19" t="s">
        <v>80</v>
      </c>
      <c r="E78" s="18" t="s">
        <v>24</v>
      </c>
      <c r="F78" s="20" t="n">
        <v>159.34</v>
      </c>
      <c r="G78" s="21"/>
      <c r="H78" s="22" t="n">
        <f aca="false">F78*G78</f>
        <v>0</v>
      </c>
    </row>
    <row r="79" customFormat="false" ht="26" hidden="false" customHeight="true" outlineLevel="0" collapsed="false">
      <c r="A79" s="18" t="s">
        <v>139</v>
      </c>
      <c r="B79" s="18"/>
      <c r="C79" s="18"/>
      <c r="D79" s="19" t="s">
        <v>140</v>
      </c>
      <c r="E79" s="18" t="s">
        <v>36</v>
      </c>
      <c r="F79" s="20" t="n">
        <v>5.38</v>
      </c>
      <c r="G79" s="21"/>
      <c r="H79" s="22" t="n">
        <f aca="false">F79*G79</f>
        <v>0</v>
      </c>
    </row>
    <row r="80" customFormat="false" ht="24" hidden="false" customHeight="true" outlineLevel="0" collapsed="false">
      <c r="A80" s="18" t="s">
        <v>141</v>
      </c>
      <c r="B80" s="18"/>
      <c r="C80" s="18"/>
      <c r="D80" s="19" t="s">
        <v>142</v>
      </c>
      <c r="E80" s="18" t="s">
        <v>24</v>
      </c>
      <c r="F80" s="20" t="n">
        <v>3</v>
      </c>
      <c r="G80" s="21"/>
      <c r="H80" s="22" t="n">
        <f aca="false">F80*G80</f>
        <v>0</v>
      </c>
    </row>
    <row r="81" customFormat="false" ht="24" hidden="false" customHeight="true" outlineLevel="0" collapsed="false">
      <c r="A81" s="18" t="s">
        <v>143</v>
      </c>
      <c r="B81" s="18"/>
      <c r="C81" s="18"/>
      <c r="D81" s="19" t="s">
        <v>144</v>
      </c>
      <c r="E81" s="18" t="s">
        <v>24</v>
      </c>
      <c r="F81" s="20" t="n">
        <v>3</v>
      </c>
      <c r="G81" s="21"/>
      <c r="H81" s="22" t="n">
        <f aca="false">F81*G81</f>
        <v>0</v>
      </c>
    </row>
    <row r="82" customFormat="false" ht="26" hidden="false" customHeight="true" outlineLevel="0" collapsed="false">
      <c r="A82" s="18" t="s">
        <v>145</v>
      </c>
      <c r="B82" s="18"/>
      <c r="C82" s="18"/>
      <c r="D82" s="19" t="s">
        <v>102</v>
      </c>
      <c r="E82" s="18" t="s">
        <v>24</v>
      </c>
      <c r="F82" s="20" t="n">
        <v>2.8</v>
      </c>
      <c r="G82" s="21"/>
      <c r="H82" s="22" t="n">
        <f aca="false">F82*G82</f>
        <v>0</v>
      </c>
    </row>
    <row r="83" customFormat="false" ht="24" hidden="false" customHeight="true" outlineLevel="0" collapsed="false">
      <c r="A83" s="14" t="s">
        <v>146</v>
      </c>
      <c r="B83" s="14"/>
      <c r="C83" s="14"/>
      <c r="D83" s="15" t="s">
        <v>147</v>
      </c>
      <c r="E83" s="15"/>
      <c r="F83" s="23"/>
      <c r="G83" s="24"/>
      <c r="H83" s="17" t="n">
        <f aca="false">SUM(H84:H86)</f>
        <v>0</v>
      </c>
    </row>
    <row r="84" customFormat="false" ht="52" hidden="false" customHeight="true" outlineLevel="0" collapsed="false">
      <c r="A84" s="18" t="s">
        <v>148</v>
      </c>
      <c r="B84" s="18"/>
      <c r="C84" s="18"/>
      <c r="D84" s="19" t="s">
        <v>149</v>
      </c>
      <c r="E84" s="18" t="s">
        <v>24</v>
      </c>
      <c r="F84" s="20" t="n">
        <v>54.6</v>
      </c>
      <c r="G84" s="21"/>
      <c r="H84" s="22" t="n">
        <f aca="false">F84*G84</f>
        <v>0</v>
      </c>
    </row>
    <row r="85" customFormat="false" ht="39" hidden="false" customHeight="true" outlineLevel="0" collapsed="false">
      <c r="A85" s="18" t="s">
        <v>150</v>
      </c>
      <c r="B85" s="18"/>
      <c r="C85" s="18"/>
      <c r="D85" s="19" t="s">
        <v>151</v>
      </c>
      <c r="E85" s="18" t="s">
        <v>24</v>
      </c>
      <c r="F85" s="20" t="n">
        <v>54.6</v>
      </c>
      <c r="G85" s="21"/>
      <c r="H85" s="22" t="n">
        <f aca="false">F85*G85</f>
        <v>0</v>
      </c>
    </row>
    <row r="86" customFormat="false" ht="26" hidden="false" customHeight="true" outlineLevel="0" collapsed="false">
      <c r="A86" s="18" t="s">
        <v>152</v>
      </c>
      <c r="B86" s="18"/>
      <c r="C86" s="18"/>
      <c r="D86" s="19" t="s">
        <v>153</v>
      </c>
      <c r="E86" s="18" t="s">
        <v>24</v>
      </c>
      <c r="F86" s="20" t="n">
        <v>64.31</v>
      </c>
      <c r="G86" s="21"/>
      <c r="H86" s="22" t="n">
        <f aca="false">F86*G86</f>
        <v>0</v>
      </c>
    </row>
    <row r="87" customFormat="false" ht="24" hidden="false" customHeight="true" outlineLevel="0" collapsed="false">
      <c r="A87" s="14" t="s">
        <v>154</v>
      </c>
      <c r="B87" s="14"/>
      <c r="C87" s="14"/>
      <c r="D87" s="15" t="s">
        <v>155</v>
      </c>
      <c r="E87" s="15"/>
      <c r="F87" s="23"/>
      <c r="G87" s="24"/>
      <c r="H87" s="17" t="n">
        <f aca="false">SUM(H88:H105)</f>
        <v>0</v>
      </c>
    </row>
    <row r="88" customFormat="false" ht="24" hidden="false" customHeight="true" outlineLevel="0" collapsed="false">
      <c r="A88" s="18" t="s">
        <v>156</v>
      </c>
      <c r="B88" s="18"/>
      <c r="C88" s="18"/>
      <c r="D88" s="19" t="s">
        <v>157</v>
      </c>
      <c r="E88" s="18" t="s">
        <v>21</v>
      </c>
      <c r="F88" s="20" t="n">
        <v>1</v>
      </c>
      <c r="G88" s="21"/>
      <c r="H88" s="22" t="n">
        <f aca="false">F88*G88</f>
        <v>0</v>
      </c>
    </row>
    <row r="89" customFormat="false" ht="24" hidden="false" customHeight="true" outlineLevel="0" collapsed="false">
      <c r="A89" s="18" t="s">
        <v>158</v>
      </c>
      <c r="B89" s="18"/>
      <c r="C89" s="18"/>
      <c r="D89" s="19" t="s">
        <v>159</v>
      </c>
      <c r="E89" s="18" t="s">
        <v>21</v>
      </c>
      <c r="F89" s="20" t="n">
        <v>1</v>
      </c>
      <c r="G89" s="21"/>
      <c r="H89" s="22" t="n">
        <f aca="false">F89*G89</f>
        <v>0</v>
      </c>
    </row>
    <row r="90" customFormat="false" ht="26" hidden="false" customHeight="true" outlineLevel="0" collapsed="false">
      <c r="A90" s="18" t="s">
        <v>160</v>
      </c>
      <c r="B90" s="18"/>
      <c r="C90" s="18"/>
      <c r="D90" s="19" t="s">
        <v>140</v>
      </c>
      <c r="E90" s="18" t="s">
        <v>36</v>
      </c>
      <c r="F90" s="20" t="n">
        <v>0.25</v>
      </c>
      <c r="G90" s="21"/>
      <c r="H90" s="22" t="n">
        <f aca="false">F90*G90</f>
        <v>0</v>
      </c>
    </row>
    <row r="91" customFormat="false" ht="24" hidden="false" customHeight="true" outlineLevel="0" collapsed="false">
      <c r="A91" s="18" t="s">
        <v>161</v>
      </c>
      <c r="B91" s="18"/>
      <c r="C91" s="18"/>
      <c r="D91" s="19" t="s">
        <v>162</v>
      </c>
      <c r="E91" s="18" t="s">
        <v>24</v>
      </c>
      <c r="F91" s="20" t="n">
        <v>4.24</v>
      </c>
      <c r="G91" s="21"/>
      <c r="H91" s="22" t="n">
        <f aca="false">F91*G91</f>
        <v>0</v>
      </c>
    </row>
    <row r="92" customFormat="false" ht="26" hidden="false" customHeight="true" outlineLevel="0" collapsed="false">
      <c r="A92" s="18" t="s">
        <v>163</v>
      </c>
      <c r="B92" s="18"/>
      <c r="C92" s="18"/>
      <c r="D92" s="19" t="s">
        <v>164</v>
      </c>
      <c r="E92" s="18" t="s">
        <v>36</v>
      </c>
      <c r="F92" s="20" t="n">
        <v>0.22</v>
      </c>
      <c r="G92" s="21"/>
      <c r="H92" s="22" t="n">
        <f aca="false">F92*G92</f>
        <v>0</v>
      </c>
    </row>
    <row r="93" customFormat="false" ht="26" hidden="false" customHeight="true" outlineLevel="0" collapsed="false">
      <c r="A93" s="18" t="s">
        <v>165</v>
      </c>
      <c r="B93" s="18"/>
      <c r="C93" s="18"/>
      <c r="D93" s="19" t="s">
        <v>166</v>
      </c>
      <c r="E93" s="18" t="s">
        <v>36</v>
      </c>
      <c r="F93" s="20" t="n">
        <v>3.4</v>
      </c>
      <c r="G93" s="21"/>
      <c r="H93" s="22" t="n">
        <f aca="false">F93*G93</f>
        <v>0</v>
      </c>
    </row>
    <row r="94" customFormat="false" ht="39" hidden="false" customHeight="true" outlineLevel="0" collapsed="false">
      <c r="A94" s="18" t="s">
        <v>167</v>
      </c>
      <c r="B94" s="18"/>
      <c r="C94" s="18"/>
      <c r="D94" s="19" t="s">
        <v>168</v>
      </c>
      <c r="E94" s="18" t="s">
        <v>27</v>
      </c>
      <c r="F94" s="20" t="n">
        <v>8</v>
      </c>
      <c r="G94" s="21"/>
      <c r="H94" s="22" t="n">
        <f aca="false">F94*G94</f>
        <v>0</v>
      </c>
    </row>
    <row r="95" customFormat="false" ht="26" hidden="false" customHeight="true" outlineLevel="0" collapsed="false">
      <c r="A95" s="18" t="s">
        <v>169</v>
      </c>
      <c r="B95" s="18"/>
      <c r="C95" s="18"/>
      <c r="D95" s="19" t="s">
        <v>170</v>
      </c>
      <c r="E95" s="18" t="s">
        <v>21</v>
      </c>
      <c r="F95" s="20" t="n">
        <v>1</v>
      </c>
      <c r="G95" s="21"/>
      <c r="H95" s="22" t="n">
        <f aca="false">F95*G95</f>
        <v>0</v>
      </c>
    </row>
    <row r="96" customFormat="false" ht="24" hidden="false" customHeight="true" outlineLevel="0" collapsed="false">
      <c r="A96" s="18" t="s">
        <v>171</v>
      </c>
      <c r="B96" s="18"/>
      <c r="C96" s="18"/>
      <c r="D96" s="19" t="s">
        <v>172</v>
      </c>
      <c r="E96" s="18" t="s">
        <v>36</v>
      </c>
      <c r="F96" s="20" t="n">
        <v>2.95</v>
      </c>
      <c r="G96" s="21"/>
      <c r="H96" s="22" t="n">
        <f aca="false">F96*G96</f>
        <v>0</v>
      </c>
    </row>
    <row r="97" customFormat="false" ht="24" hidden="false" customHeight="true" outlineLevel="0" collapsed="false">
      <c r="A97" s="18" t="s">
        <v>173</v>
      </c>
      <c r="B97" s="18"/>
      <c r="C97" s="18"/>
      <c r="D97" s="19" t="s">
        <v>174</v>
      </c>
      <c r="E97" s="18" t="s">
        <v>36</v>
      </c>
      <c r="F97" s="20" t="n">
        <v>0.22</v>
      </c>
      <c r="G97" s="21"/>
      <c r="H97" s="22" t="n">
        <f aca="false">F97*G97</f>
        <v>0</v>
      </c>
    </row>
    <row r="98" customFormat="false" ht="26" hidden="false" customHeight="true" outlineLevel="0" collapsed="false">
      <c r="A98" s="18" t="s">
        <v>175</v>
      </c>
      <c r="B98" s="18"/>
      <c r="C98" s="18"/>
      <c r="D98" s="19" t="s">
        <v>176</v>
      </c>
      <c r="E98" s="18" t="s">
        <v>24</v>
      </c>
      <c r="F98" s="20" t="n">
        <v>4.24</v>
      </c>
      <c r="G98" s="21"/>
      <c r="H98" s="22" t="n">
        <f aca="false">F98*G98</f>
        <v>0</v>
      </c>
    </row>
    <row r="99" customFormat="false" ht="39" hidden="false" customHeight="true" outlineLevel="0" collapsed="false">
      <c r="A99" s="18" t="s">
        <v>177</v>
      </c>
      <c r="B99" s="18"/>
      <c r="C99" s="18"/>
      <c r="D99" s="19" t="s">
        <v>178</v>
      </c>
      <c r="E99" s="18" t="s">
        <v>27</v>
      </c>
      <c r="F99" s="20" t="n">
        <v>2.5</v>
      </c>
      <c r="G99" s="21"/>
      <c r="H99" s="22" t="n">
        <f aca="false">F99*G99</f>
        <v>0</v>
      </c>
    </row>
    <row r="100" customFormat="false" ht="26" hidden="false" customHeight="true" outlineLevel="0" collapsed="false">
      <c r="A100" s="18" t="s">
        <v>179</v>
      </c>
      <c r="B100" s="18"/>
      <c r="C100" s="18"/>
      <c r="D100" s="19" t="s">
        <v>31</v>
      </c>
      <c r="E100" s="18" t="s">
        <v>27</v>
      </c>
      <c r="F100" s="20" t="n">
        <v>10</v>
      </c>
      <c r="G100" s="21"/>
      <c r="H100" s="22" t="n">
        <f aca="false">F100*G100</f>
        <v>0</v>
      </c>
    </row>
    <row r="101" customFormat="false" ht="24" hidden="false" customHeight="true" outlineLevel="0" collapsed="false">
      <c r="A101" s="18" t="s">
        <v>180</v>
      </c>
      <c r="B101" s="18"/>
      <c r="C101" s="18"/>
      <c r="D101" s="19" t="s">
        <v>181</v>
      </c>
      <c r="E101" s="18" t="s">
        <v>36</v>
      </c>
      <c r="F101" s="20" t="n">
        <v>0.02</v>
      </c>
      <c r="G101" s="21"/>
      <c r="H101" s="22" t="n">
        <f aca="false">F101*G101</f>
        <v>0</v>
      </c>
    </row>
    <row r="102" customFormat="false" ht="26" hidden="false" customHeight="true" outlineLevel="0" collapsed="false">
      <c r="A102" s="18" t="s">
        <v>182</v>
      </c>
      <c r="B102" s="18"/>
      <c r="C102" s="18"/>
      <c r="D102" s="19" t="s">
        <v>153</v>
      </c>
      <c r="E102" s="18" t="s">
        <v>24</v>
      </c>
      <c r="F102" s="20" t="n">
        <v>10.32</v>
      </c>
      <c r="G102" s="21"/>
      <c r="H102" s="22" t="n">
        <f aca="false">F102*G102</f>
        <v>0</v>
      </c>
    </row>
    <row r="103" customFormat="false" ht="65" hidden="false" customHeight="true" outlineLevel="0" collapsed="false">
      <c r="A103" s="18" t="s">
        <v>183</v>
      </c>
      <c r="B103" s="18"/>
      <c r="C103" s="18"/>
      <c r="D103" s="19" t="s">
        <v>184</v>
      </c>
      <c r="E103" s="18" t="s">
        <v>21</v>
      </c>
      <c r="F103" s="20" t="n">
        <v>1</v>
      </c>
      <c r="G103" s="21"/>
      <c r="H103" s="22" t="n">
        <f aca="false">F103*G103</f>
        <v>0</v>
      </c>
    </row>
    <row r="104" customFormat="false" ht="52" hidden="false" customHeight="true" outlineLevel="0" collapsed="false">
      <c r="A104" s="18" t="s">
        <v>185</v>
      </c>
      <c r="B104" s="18"/>
      <c r="C104" s="18"/>
      <c r="D104" s="19" t="s">
        <v>186</v>
      </c>
      <c r="E104" s="18" t="s">
        <v>24</v>
      </c>
      <c r="F104" s="20" t="n">
        <v>29.48</v>
      </c>
      <c r="G104" s="21"/>
      <c r="H104" s="22" t="n">
        <f aca="false">F104*G104</f>
        <v>0</v>
      </c>
    </row>
    <row r="105" customFormat="false" ht="26" hidden="false" customHeight="true" outlineLevel="0" collapsed="false">
      <c r="A105" s="18" t="s">
        <v>187</v>
      </c>
      <c r="B105" s="18"/>
      <c r="C105" s="18"/>
      <c r="D105" s="19" t="s">
        <v>188</v>
      </c>
      <c r="E105" s="18" t="s">
        <v>24</v>
      </c>
      <c r="F105" s="20" t="n">
        <v>1.32</v>
      </c>
      <c r="G105" s="21"/>
      <c r="H105" s="22" t="n">
        <f aca="false">F105*G105</f>
        <v>0</v>
      </c>
    </row>
    <row r="106" customFormat="false" ht="24" hidden="false" customHeight="true" outlineLevel="0" collapsed="false">
      <c r="A106" s="14" t="s">
        <v>189</v>
      </c>
      <c r="B106" s="14"/>
      <c r="C106" s="14"/>
      <c r="D106" s="15" t="s">
        <v>190</v>
      </c>
      <c r="E106" s="15"/>
      <c r="F106" s="23"/>
      <c r="G106" s="24"/>
      <c r="H106" s="17" t="n">
        <f aca="false">SUM(H107:H111)</f>
        <v>0</v>
      </c>
    </row>
    <row r="107" customFormat="false" ht="26" hidden="false" customHeight="true" outlineLevel="0" collapsed="false">
      <c r="A107" s="18" t="s">
        <v>191</v>
      </c>
      <c r="B107" s="18"/>
      <c r="C107" s="18"/>
      <c r="D107" s="19" t="s">
        <v>192</v>
      </c>
      <c r="E107" s="18" t="s">
        <v>24</v>
      </c>
      <c r="F107" s="20" t="n">
        <v>621.09</v>
      </c>
      <c r="G107" s="21"/>
      <c r="H107" s="22" t="n">
        <f aca="false">F107*G107</f>
        <v>0</v>
      </c>
    </row>
    <row r="108" customFormat="false" ht="24" hidden="false" customHeight="true" outlineLevel="0" collapsed="false">
      <c r="A108" s="18" t="s">
        <v>193</v>
      </c>
      <c r="B108" s="18"/>
      <c r="C108" s="18"/>
      <c r="D108" s="19" t="s">
        <v>194</v>
      </c>
      <c r="E108" s="18" t="s">
        <v>24</v>
      </c>
      <c r="F108" s="20" t="n">
        <v>1097.44</v>
      </c>
      <c r="G108" s="21"/>
      <c r="H108" s="22" t="n">
        <f aca="false">F108*G108</f>
        <v>0</v>
      </c>
    </row>
    <row r="109" customFormat="false" ht="24" hidden="false" customHeight="true" outlineLevel="0" collapsed="false">
      <c r="A109" s="18" t="s">
        <v>195</v>
      </c>
      <c r="B109" s="18"/>
      <c r="C109" s="18"/>
      <c r="D109" s="19" t="s">
        <v>196</v>
      </c>
      <c r="E109" s="18" t="s">
        <v>24</v>
      </c>
      <c r="F109" s="20" t="n">
        <v>13.86</v>
      </c>
      <c r="G109" s="21"/>
      <c r="H109" s="22" t="n">
        <f aca="false">F109*G109</f>
        <v>0</v>
      </c>
    </row>
    <row r="110" customFormat="false" ht="24" hidden="false" customHeight="true" outlineLevel="0" collapsed="false">
      <c r="A110" s="18" t="s">
        <v>197</v>
      </c>
      <c r="B110" s="18"/>
      <c r="C110" s="18"/>
      <c r="D110" s="19" t="s">
        <v>198</v>
      </c>
      <c r="E110" s="18" t="s">
        <v>24</v>
      </c>
      <c r="F110" s="20" t="n">
        <v>317.46</v>
      </c>
      <c r="G110" s="21"/>
      <c r="H110" s="22" t="n">
        <f aca="false">F110*G110</f>
        <v>0</v>
      </c>
    </row>
    <row r="111" customFormat="false" ht="39" hidden="false" customHeight="true" outlineLevel="0" collapsed="false">
      <c r="A111" s="18" t="s">
        <v>199</v>
      </c>
      <c r="B111" s="18"/>
      <c r="C111" s="18"/>
      <c r="D111" s="19" t="s">
        <v>200</v>
      </c>
      <c r="E111" s="18" t="s">
        <v>24</v>
      </c>
      <c r="F111" s="20" t="n">
        <v>263.66</v>
      </c>
      <c r="G111" s="21"/>
      <c r="H111" s="22" t="n">
        <f aca="false">F111*G111</f>
        <v>0</v>
      </c>
    </row>
    <row r="112" customFormat="false" ht="24" hidden="false" customHeight="true" outlineLevel="0" collapsed="false">
      <c r="A112" s="14" t="s">
        <v>201</v>
      </c>
      <c r="B112" s="14"/>
      <c r="C112" s="14"/>
      <c r="D112" s="15" t="s">
        <v>202</v>
      </c>
      <c r="E112" s="15"/>
      <c r="F112" s="23"/>
      <c r="G112" s="24"/>
      <c r="H112" s="25" t="n">
        <f aca="false">H113+H120+H130+H141+H151+H156</f>
        <v>0</v>
      </c>
    </row>
    <row r="113" customFormat="false" ht="24" hidden="false" customHeight="true" outlineLevel="0" collapsed="false">
      <c r="A113" s="14" t="s">
        <v>203</v>
      </c>
      <c r="B113" s="14"/>
      <c r="C113" s="14"/>
      <c r="D113" s="15" t="s">
        <v>204</v>
      </c>
      <c r="E113" s="15"/>
      <c r="F113" s="23"/>
      <c r="G113" s="24"/>
      <c r="H113" s="17" t="n">
        <f aca="false">SUM(H114:H119)</f>
        <v>0</v>
      </c>
    </row>
    <row r="114" customFormat="false" ht="24" hidden="false" customHeight="true" outlineLevel="0" collapsed="false">
      <c r="A114" s="18" t="s">
        <v>205</v>
      </c>
      <c r="B114" s="18"/>
      <c r="C114" s="18"/>
      <c r="D114" s="19" t="s">
        <v>206</v>
      </c>
      <c r="E114" s="18" t="s">
        <v>21</v>
      </c>
      <c r="F114" s="20" t="n">
        <v>7</v>
      </c>
      <c r="G114" s="21"/>
      <c r="H114" s="22" t="n">
        <f aca="false">F114*G114</f>
        <v>0</v>
      </c>
    </row>
    <row r="115" customFormat="false" ht="26" hidden="false" customHeight="true" outlineLevel="0" collapsed="false">
      <c r="A115" s="18" t="s">
        <v>207</v>
      </c>
      <c r="B115" s="18"/>
      <c r="C115" s="18"/>
      <c r="D115" s="19" t="s">
        <v>208</v>
      </c>
      <c r="E115" s="18" t="s">
        <v>27</v>
      </c>
      <c r="F115" s="20" t="n">
        <v>7</v>
      </c>
      <c r="G115" s="21"/>
      <c r="H115" s="22" t="n">
        <f aca="false">F115*G115</f>
        <v>0</v>
      </c>
    </row>
    <row r="116" customFormat="false" ht="24" hidden="false" customHeight="true" outlineLevel="0" collapsed="false">
      <c r="A116" s="18" t="s">
        <v>209</v>
      </c>
      <c r="B116" s="18"/>
      <c r="C116" s="18"/>
      <c r="D116" s="19" t="s">
        <v>142</v>
      </c>
      <c r="E116" s="18" t="s">
        <v>24</v>
      </c>
      <c r="F116" s="20" t="n">
        <v>1.5</v>
      </c>
      <c r="G116" s="21"/>
      <c r="H116" s="22" t="n">
        <f aca="false">F116*G116</f>
        <v>0</v>
      </c>
    </row>
    <row r="117" customFormat="false" ht="26" hidden="false" customHeight="true" outlineLevel="0" collapsed="false">
      <c r="A117" s="18" t="s">
        <v>210</v>
      </c>
      <c r="B117" s="18"/>
      <c r="C117" s="18"/>
      <c r="D117" s="19" t="s">
        <v>140</v>
      </c>
      <c r="E117" s="18" t="s">
        <v>36</v>
      </c>
      <c r="F117" s="20" t="n">
        <v>6.55</v>
      </c>
      <c r="G117" s="21"/>
      <c r="H117" s="22" t="n">
        <f aca="false">F117*G117</f>
        <v>0</v>
      </c>
    </row>
    <row r="118" customFormat="false" ht="26" hidden="false" customHeight="true" outlineLevel="0" collapsed="false">
      <c r="A118" s="18" t="s">
        <v>211</v>
      </c>
      <c r="B118" s="18"/>
      <c r="C118" s="18"/>
      <c r="D118" s="19" t="s">
        <v>98</v>
      </c>
      <c r="E118" s="18" t="s">
        <v>24</v>
      </c>
      <c r="F118" s="20" t="n">
        <v>73.06</v>
      </c>
      <c r="G118" s="21"/>
      <c r="H118" s="22" t="n">
        <f aca="false">F118*G118</f>
        <v>0</v>
      </c>
    </row>
    <row r="119" customFormat="false" ht="26" hidden="false" customHeight="true" outlineLevel="0" collapsed="false">
      <c r="A119" s="18" t="s">
        <v>212</v>
      </c>
      <c r="B119" s="18"/>
      <c r="C119" s="18"/>
      <c r="D119" s="19" t="s">
        <v>164</v>
      </c>
      <c r="E119" s="18" t="s">
        <v>36</v>
      </c>
      <c r="F119" s="20" t="n">
        <v>1.2</v>
      </c>
      <c r="G119" s="21"/>
      <c r="H119" s="22" t="n">
        <f aca="false">F119*G119</f>
        <v>0</v>
      </c>
    </row>
    <row r="120" customFormat="false" ht="24" hidden="false" customHeight="true" outlineLevel="0" collapsed="false">
      <c r="A120" s="14" t="s">
        <v>213</v>
      </c>
      <c r="B120" s="14"/>
      <c r="C120" s="14"/>
      <c r="D120" s="15" t="s">
        <v>214</v>
      </c>
      <c r="E120" s="15"/>
      <c r="F120" s="23"/>
      <c r="G120" s="24"/>
      <c r="H120" s="17" t="n">
        <f aca="false">SUM(H121:H129)</f>
        <v>0</v>
      </c>
    </row>
    <row r="121" customFormat="false" ht="26" hidden="false" customHeight="true" outlineLevel="0" collapsed="false">
      <c r="A121" s="18" t="s">
        <v>215</v>
      </c>
      <c r="B121" s="18"/>
      <c r="C121" s="18"/>
      <c r="D121" s="19" t="s">
        <v>166</v>
      </c>
      <c r="E121" s="18" t="s">
        <v>36</v>
      </c>
      <c r="F121" s="20" t="n">
        <v>5.64</v>
      </c>
      <c r="G121" s="21"/>
      <c r="H121" s="22" t="n">
        <f aca="false">F121*G121</f>
        <v>0</v>
      </c>
    </row>
    <row r="122" customFormat="false" ht="26" hidden="false" customHeight="true" outlineLevel="0" collapsed="false">
      <c r="A122" s="18" t="s">
        <v>216</v>
      </c>
      <c r="B122" s="18"/>
      <c r="C122" s="18"/>
      <c r="D122" s="19" t="s">
        <v>26</v>
      </c>
      <c r="E122" s="18" t="s">
        <v>27</v>
      </c>
      <c r="F122" s="20" t="n">
        <v>24.1</v>
      </c>
      <c r="G122" s="21"/>
      <c r="H122" s="22" t="n">
        <f aca="false">F122*G122</f>
        <v>0</v>
      </c>
    </row>
    <row r="123" customFormat="false" ht="39" hidden="false" customHeight="true" outlineLevel="0" collapsed="false">
      <c r="A123" s="18" t="s">
        <v>217</v>
      </c>
      <c r="B123" s="18"/>
      <c r="C123" s="18"/>
      <c r="D123" s="19" t="s">
        <v>218</v>
      </c>
      <c r="E123" s="18" t="s">
        <v>27</v>
      </c>
      <c r="F123" s="20" t="n">
        <v>23.3</v>
      </c>
      <c r="G123" s="21"/>
      <c r="H123" s="22" t="n">
        <f aca="false">F123*G123</f>
        <v>0</v>
      </c>
    </row>
    <row r="124" customFormat="false" ht="26" hidden="false" customHeight="true" outlineLevel="0" collapsed="false">
      <c r="A124" s="18" t="s">
        <v>219</v>
      </c>
      <c r="B124" s="18"/>
      <c r="C124" s="18"/>
      <c r="D124" s="19" t="s">
        <v>220</v>
      </c>
      <c r="E124" s="18" t="s">
        <v>27</v>
      </c>
      <c r="F124" s="20" t="n">
        <v>22.5</v>
      </c>
      <c r="G124" s="21"/>
      <c r="H124" s="22" t="n">
        <f aca="false">F124*G124</f>
        <v>0</v>
      </c>
    </row>
    <row r="125" customFormat="false" ht="26" hidden="false" customHeight="true" outlineLevel="0" collapsed="false">
      <c r="A125" s="18" t="s">
        <v>221</v>
      </c>
      <c r="B125" s="18"/>
      <c r="C125" s="18"/>
      <c r="D125" s="19" t="s">
        <v>222</v>
      </c>
      <c r="E125" s="18" t="s">
        <v>27</v>
      </c>
      <c r="F125" s="20" t="n">
        <v>22.2</v>
      </c>
      <c r="G125" s="21"/>
      <c r="H125" s="22" t="n">
        <f aca="false">F125*G125</f>
        <v>0</v>
      </c>
    </row>
    <row r="126" customFormat="false" ht="26" hidden="false" customHeight="true" outlineLevel="0" collapsed="false">
      <c r="A126" s="18" t="s">
        <v>223</v>
      </c>
      <c r="B126" s="18"/>
      <c r="C126" s="18"/>
      <c r="D126" s="19" t="s">
        <v>31</v>
      </c>
      <c r="E126" s="18" t="s">
        <v>27</v>
      </c>
      <c r="F126" s="20" t="n">
        <v>22.8</v>
      </c>
      <c r="G126" s="21"/>
      <c r="H126" s="22" t="n">
        <f aca="false">F126*G126</f>
        <v>0</v>
      </c>
    </row>
    <row r="127" customFormat="false" ht="26" hidden="false" customHeight="true" outlineLevel="0" collapsed="false">
      <c r="A127" s="18" t="s">
        <v>224</v>
      </c>
      <c r="B127" s="18"/>
      <c r="C127" s="18"/>
      <c r="D127" s="19" t="s">
        <v>225</v>
      </c>
      <c r="E127" s="18" t="s">
        <v>21</v>
      </c>
      <c r="F127" s="20" t="n">
        <v>7</v>
      </c>
      <c r="G127" s="21"/>
      <c r="H127" s="22" t="n">
        <f aca="false">F127*G127</f>
        <v>0</v>
      </c>
    </row>
    <row r="128" customFormat="false" ht="24" hidden="false" customHeight="true" outlineLevel="0" collapsed="false">
      <c r="A128" s="18" t="s">
        <v>226</v>
      </c>
      <c r="B128" s="18"/>
      <c r="C128" s="18"/>
      <c r="D128" s="19" t="s">
        <v>227</v>
      </c>
      <c r="E128" s="18" t="s">
        <v>21</v>
      </c>
      <c r="F128" s="20" t="n">
        <v>7</v>
      </c>
      <c r="G128" s="21"/>
      <c r="H128" s="22" t="n">
        <f aca="false">F128*G128</f>
        <v>0</v>
      </c>
    </row>
    <row r="129" customFormat="false" ht="26" hidden="false" customHeight="true" outlineLevel="0" collapsed="false">
      <c r="A129" s="18" t="s">
        <v>228</v>
      </c>
      <c r="B129" s="18"/>
      <c r="C129" s="18"/>
      <c r="D129" s="19" t="s">
        <v>229</v>
      </c>
      <c r="E129" s="18" t="s">
        <v>21</v>
      </c>
      <c r="F129" s="20" t="n">
        <v>2</v>
      </c>
      <c r="G129" s="21"/>
      <c r="H129" s="22" t="n">
        <f aca="false">F129*G129</f>
        <v>0</v>
      </c>
    </row>
    <row r="130" customFormat="false" ht="24" hidden="false" customHeight="true" outlineLevel="0" collapsed="false">
      <c r="A130" s="14" t="s">
        <v>230</v>
      </c>
      <c r="B130" s="14"/>
      <c r="C130" s="14"/>
      <c r="D130" s="15" t="s">
        <v>231</v>
      </c>
      <c r="E130" s="15"/>
      <c r="F130" s="23"/>
      <c r="G130" s="24"/>
      <c r="H130" s="17" t="n">
        <f aca="false">SUM(H131:H140)</f>
        <v>0</v>
      </c>
    </row>
    <row r="131" customFormat="false" ht="39" hidden="false" customHeight="true" outlineLevel="0" collapsed="false">
      <c r="A131" s="18" t="s">
        <v>232</v>
      </c>
      <c r="B131" s="18"/>
      <c r="C131" s="18"/>
      <c r="D131" s="19" t="s">
        <v>108</v>
      </c>
      <c r="E131" s="18" t="s">
        <v>36</v>
      </c>
      <c r="F131" s="20" t="n">
        <v>0.35</v>
      </c>
      <c r="G131" s="21"/>
      <c r="H131" s="22" t="n">
        <f aca="false">F131*G131</f>
        <v>0</v>
      </c>
    </row>
    <row r="132" customFormat="false" ht="39" hidden="false" customHeight="true" outlineLevel="0" collapsed="false">
      <c r="A132" s="18" t="s">
        <v>233</v>
      </c>
      <c r="B132" s="18"/>
      <c r="C132" s="18"/>
      <c r="D132" s="19" t="s">
        <v>110</v>
      </c>
      <c r="E132" s="18" t="s">
        <v>27</v>
      </c>
      <c r="F132" s="20" t="n">
        <v>12</v>
      </c>
      <c r="G132" s="21"/>
      <c r="H132" s="22" t="n">
        <f aca="false">F132*G132</f>
        <v>0</v>
      </c>
    </row>
    <row r="133" customFormat="false" ht="39" hidden="false" customHeight="true" outlineLevel="0" collapsed="false">
      <c r="A133" s="18" t="s">
        <v>234</v>
      </c>
      <c r="B133" s="18"/>
      <c r="C133" s="18"/>
      <c r="D133" s="19" t="s">
        <v>112</v>
      </c>
      <c r="E133" s="18" t="s">
        <v>24</v>
      </c>
      <c r="F133" s="20" t="n">
        <v>4.92</v>
      </c>
      <c r="G133" s="21"/>
      <c r="H133" s="22" t="n">
        <f aca="false">F133*G133</f>
        <v>0</v>
      </c>
    </row>
    <row r="134" customFormat="false" ht="26" hidden="false" customHeight="true" outlineLevel="0" collapsed="false">
      <c r="A134" s="18" t="s">
        <v>235</v>
      </c>
      <c r="B134" s="18"/>
      <c r="C134" s="18"/>
      <c r="D134" s="19" t="s">
        <v>48</v>
      </c>
      <c r="E134" s="18" t="s">
        <v>49</v>
      </c>
      <c r="F134" s="20" t="n">
        <v>33.1</v>
      </c>
      <c r="G134" s="21"/>
      <c r="H134" s="22" t="n">
        <f aca="false">F134*G134</f>
        <v>0</v>
      </c>
    </row>
    <row r="135" customFormat="false" ht="24" hidden="false" customHeight="true" outlineLevel="0" collapsed="false">
      <c r="A135" s="18" t="s">
        <v>236</v>
      </c>
      <c r="B135" s="18"/>
      <c r="C135" s="18"/>
      <c r="D135" s="19" t="s">
        <v>56</v>
      </c>
      <c r="E135" s="18" t="s">
        <v>36</v>
      </c>
      <c r="F135" s="20" t="n">
        <v>0.46</v>
      </c>
      <c r="G135" s="21"/>
      <c r="H135" s="22" t="n">
        <f aca="false">F135*G135</f>
        <v>0</v>
      </c>
    </row>
    <row r="136" customFormat="false" ht="24" hidden="false" customHeight="true" outlineLevel="0" collapsed="false">
      <c r="A136" s="18" t="s">
        <v>237</v>
      </c>
      <c r="B136" s="18"/>
      <c r="C136" s="18"/>
      <c r="D136" s="19" t="s">
        <v>51</v>
      </c>
      <c r="E136" s="18" t="s">
        <v>36</v>
      </c>
      <c r="F136" s="20" t="n">
        <v>2.1</v>
      </c>
      <c r="G136" s="21"/>
      <c r="H136" s="22" t="n">
        <f aca="false">F136*G136</f>
        <v>0</v>
      </c>
    </row>
    <row r="137" customFormat="false" ht="26" hidden="false" customHeight="true" outlineLevel="0" collapsed="false">
      <c r="A137" s="18" t="s">
        <v>238</v>
      </c>
      <c r="B137" s="18"/>
      <c r="C137" s="18"/>
      <c r="D137" s="19" t="s">
        <v>38</v>
      </c>
      <c r="E137" s="18" t="s">
        <v>36</v>
      </c>
      <c r="F137" s="20" t="n">
        <v>2.1</v>
      </c>
      <c r="G137" s="21"/>
      <c r="H137" s="22" t="n">
        <f aca="false">F137*G137</f>
        <v>0</v>
      </c>
    </row>
    <row r="138" customFormat="false" ht="26" hidden="false" customHeight="true" outlineLevel="0" collapsed="false">
      <c r="A138" s="18" t="s">
        <v>239</v>
      </c>
      <c r="B138" s="18"/>
      <c r="C138" s="18"/>
      <c r="D138" s="19" t="s">
        <v>121</v>
      </c>
      <c r="E138" s="18" t="s">
        <v>24</v>
      </c>
      <c r="F138" s="20" t="n">
        <v>6.7</v>
      </c>
      <c r="G138" s="21"/>
      <c r="H138" s="22" t="n">
        <f aca="false">F138*G138</f>
        <v>0</v>
      </c>
    </row>
    <row r="139" customFormat="false" ht="26" hidden="false" customHeight="true" outlineLevel="0" collapsed="false">
      <c r="A139" s="18" t="s">
        <v>240</v>
      </c>
      <c r="B139" s="18"/>
      <c r="C139" s="18"/>
      <c r="D139" s="19" t="s">
        <v>123</v>
      </c>
      <c r="E139" s="18" t="s">
        <v>36</v>
      </c>
      <c r="F139" s="20" t="n">
        <v>2.15</v>
      </c>
      <c r="G139" s="21"/>
      <c r="H139" s="22" t="n">
        <f aca="false">F139*G139</f>
        <v>0</v>
      </c>
    </row>
    <row r="140" customFormat="false" ht="39" hidden="false" customHeight="true" outlineLevel="0" collapsed="false">
      <c r="A140" s="18" t="s">
        <v>241</v>
      </c>
      <c r="B140" s="18"/>
      <c r="C140" s="18"/>
      <c r="D140" s="19" t="s">
        <v>40</v>
      </c>
      <c r="E140" s="18" t="s">
        <v>24</v>
      </c>
      <c r="F140" s="20" t="n">
        <v>22.95</v>
      </c>
      <c r="G140" s="21"/>
      <c r="H140" s="22" t="n">
        <f aca="false">F140*G140</f>
        <v>0</v>
      </c>
    </row>
    <row r="141" customFormat="false" ht="24" hidden="false" customHeight="true" outlineLevel="0" collapsed="false">
      <c r="A141" s="14" t="s">
        <v>242</v>
      </c>
      <c r="B141" s="14"/>
      <c r="C141" s="14"/>
      <c r="D141" s="15" t="s">
        <v>126</v>
      </c>
      <c r="E141" s="15"/>
      <c r="F141" s="23"/>
      <c r="G141" s="24"/>
      <c r="H141" s="17" t="n">
        <f aca="false">SUM(H142:H150)</f>
        <v>0</v>
      </c>
    </row>
    <row r="142" customFormat="false" ht="52" hidden="false" customHeight="true" outlineLevel="0" collapsed="false">
      <c r="A142" s="18" t="s">
        <v>243</v>
      </c>
      <c r="B142" s="18"/>
      <c r="C142" s="18"/>
      <c r="D142" s="19" t="s">
        <v>96</v>
      </c>
      <c r="E142" s="18" t="s">
        <v>24</v>
      </c>
      <c r="F142" s="20" t="n">
        <v>19.6</v>
      </c>
      <c r="G142" s="21"/>
      <c r="H142" s="22" t="n">
        <f aca="false">F142*G142</f>
        <v>0</v>
      </c>
    </row>
    <row r="143" customFormat="false" ht="26" hidden="false" customHeight="true" outlineLevel="0" collapsed="false">
      <c r="A143" s="18" t="s">
        <v>244</v>
      </c>
      <c r="B143" s="18"/>
      <c r="C143" s="18"/>
      <c r="D143" s="19" t="s">
        <v>48</v>
      </c>
      <c r="E143" s="18" t="s">
        <v>49</v>
      </c>
      <c r="F143" s="20" t="n">
        <v>104</v>
      </c>
      <c r="G143" s="21"/>
      <c r="H143" s="22" t="n">
        <f aca="false">F143*G143</f>
        <v>0</v>
      </c>
    </row>
    <row r="144" customFormat="false" ht="39" hidden="false" customHeight="true" outlineLevel="0" collapsed="false">
      <c r="A144" s="18" t="s">
        <v>245</v>
      </c>
      <c r="B144" s="18"/>
      <c r="C144" s="18"/>
      <c r="D144" s="19" t="s">
        <v>58</v>
      </c>
      <c r="E144" s="18" t="s">
        <v>24</v>
      </c>
      <c r="F144" s="20" t="n">
        <v>7.8</v>
      </c>
      <c r="G144" s="21"/>
      <c r="H144" s="22" t="n">
        <f aca="false">F144*G144</f>
        <v>0</v>
      </c>
    </row>
    <row r="145" customFormat="false" ht="24" hidden="false" customHeight="true" outlineLevel="0" collapsed="false">
      <c r="A145" s="18" t="s">
        <v>246</v>
      </c>
      <c r="B145" s="18"/>
      <c r="C145" s="18"/>
      <c r="D145" s="19" t="s">
        <v>51</v>
      </c>
      <c r="E145" s="18" t="s">
        <v>36</v>
      </c>
      <c r="F145" s="20" t="n">
        <v>1.3</v>
      </c>
      <c r="G145" s="21"/>
      <c r="H145" s="22" t="n">
        <f aca="false">F145*G145</f>
        <v>0</v>
      </c>
    </row>
    <row r="146" customFormat="false" ht="26" hidden="false" customHeight="true" outlineLevel="0" collapsed="false">
      <c r="A146" s="18" t="s">
        <v>247</v>
      </c>
      <c r="B146" s="18"/>
      <c r="C146" s="18"/>
      <c r="D146" s="19" t="s">
        <v>38</v>
      </c>
      <c r="E146" s="18" t="s">
        <v>36</v>
      </c>
      <c r="F146" s="20" t="n">
        <v>1.3</v>
      </c>
      <c r="G146" s="21"/>
      <c r="H146" s="22" t="n">
        <f aca="false">F146*G146</f>
        <v>0</v>
      </c>
    </row>
    <row r="147" customFormat="false" ht="26" hidden="false" customHeight="true" outlineLevel="0" collapsed="false">
      <c r="A147" s="18" t="s">
        <v>248</v>
      </c>
      <c r="B147" s="18"/>
      <c r="C147" s="18"/>
      <c r="D147" s="19" t="s">
        <v>90</v>
      </c>
      <c r="E147" s="18" t="s">
        <v>36</v>
      </c>
      <c r="F147" s="20" t="n">
        <v>6.25</v>
      </c>
      <c r="G147" s="21"/>
      <c r="H147" s="22" t="n">
        <f aca="false">F147*G147</f>
        <v>0</v>
      </c>
    </row>
    <row r="148" customFormat="false" ht="24" hidden="false" customHeight="true" outlineLevel="0" collapsed="false">
      <c r="A148" s="18" t="s">
        <v>249</v>
      </c>
      <c r="B148" s="18"/>
      <c r="C148" s="18"/>
      <c r="D148" s="19" t="s">
        <v>78</v>
      </c>
      <c r="E148" s="18" t="s">
        <v>24</v>
      </c>
      <c r="F148" s="20" t="n">
        <v>39.2</v>
      </c>
      <c r="G148" s="21"/>
      <c r="H148" s="22" t="n">
        <f aca="false">F148*G148</f>
        <v>0</v>
      </c>
    </row>
    <row r="149" customFormat="false" ht="24" hidden="false" customHeight="true" outlineLevel="0" collapsed="false">
      <c r="A149" s="18" t="s">
        <v>250</v>
      </c>
      <c r="B149" s="18"/>
      <c r="C149" s="18"/>
      <c r="D149" s="19" t="s">
        <v>80</v>
      </c>
      <c r="E149" s="18" t="s">
        <v>24</v>
      </c>
      <c r="F149" s="20" t="n">
        <v>39.2</v>
      </c>
      <c r="G149" s="21"/>
      <c r="H149" s="22" t="n">
        <f aca="false">F149*G149</f>
        <v>0</v>
      </c>
    </row>
    <row r="150" customFormat="false" ht="52" hidden="false" customHeight="true" outlineLevel="0" collapsed="false">
      <c r="A150" s="18" t="s">
        <v>251</v>
      </c>
      <c r="B150" s="18"/>
      <c r="C150" s="18"/>
      <c r="D150" s="19" t="s">
        <v>186</v>
      </c>
      <c r="E150" s="18" t="s">
        <v>24</v>
      </c>
      <c r="F150" s="20" t="n">
        <v>61.38</v>
      </c>
      <c r="G150" s="21"/>
      <c r="H150" s="22" t="n">
        <f aca="false">F150*G150</f>
        <v>0</v>
      </c>
    </row>
    <row r="151" customFormat="false" ht="24" hidden="false" customHeight="true" outlineLevel="0" collapsed="false">
      <c r="A151" s="14" t="s">
        <v>252</v>
      </c>
      <c r="B151" s="14"/>
      <c r="C151" s="14"/>
      <c r="D151" s="15" t="s">
        <v>253</v>
      </c>
      <c r="E151" s="15"/>
      <c r="F151" s="23"/>
      <c r="G151" s="24"/>
      <c r="H151" s="17" t="n">
        <f aca="false">SUM(H152:H155)</f>
        <v>0</v>
      </c>
    </row>
    <row r="152" customFormat="false" ht="65" hidden="false" customHeight="true" outlineLevel="0" collapsed="false">
      <c r="A152" s="18" t="s">
        <v>254</v>
      </c>
      <c r="B152" s="18"/>
      <c r="C152" s="18"/>
      <c r="D152" s="19" t="s">
        <v>184</v>
      </c>
      <c r="E152" s="18" t="s">
        <v>21</v>
      </c>
      <c r="F152" s="20" t="n">
        <v>2</v>
      </c>
      <c r="G152" s="21"/>
      <c r="H152" s="22" t="n">
        <f aca="false">F152*G152</f>
        <v>0</v>
      </c>
    </row>
    <row r="153" customFormat="false" ht="65" hidden="false" customHeight="true" outlineLevel="0" collapsed="false">
      <c r="A153" s="18" t="s">
        <v>255</v>
      </c>
      <c r="B153" s="18"/>
      <c r="C153" s="18"/>
      <c r="D153" s="19" t="s">
        <v>256</v>
      </c>
      <c r="E153" s="18" t="s">
        <v>21</v>
      </c>
      <c r="F153" s="20" t="n">
        <v>1</v>
      </c>
      <c r="G153" s="21"/>
      <c r="H153" s="22" t="n">
        <f aca="false">F153*G153</f>
        <v>0</v>
      </c>
    </row>
    <row r="154" customFormat="false" ht="39" hidden="false" customHeight="true" outlineLevel="0" collapsed="false">
      <c r="A154" s="18" t="s">
        <v>257</v>
      </c>
      <c r="B154" s="18"/>
      <c r="C154" s="18"/>
      <c r="D154" s="19" t="s">
        <v>258</v>
      </c>
      <c r="E154" s="18" t="s">
        <v>24</v>
      </c>
      <c r="F154" s="20" t="n">
        <v>6.84</v>
      </c>
      <c r="G154" s="21"/>
      <c r="H154" s="22" t="n">
        <f aca="false">F154*G154</f>
        <v>0</v>
      </c>
    </row>
    <row r="155" customFormat="false" ht="26" hidden="false" customHeight="true" outlineLevel="0" collapsed="false">
      <c r="A155" s="18" t="s">
        <v>259</v>
      </c>
      <c r="B155" s="18"/>
      <c r="C155" s="18"/>
      <c r="D155" s="19" t="s">
        <v>260</v>
      </c>
      <c r="E155" s="18" t="s">
        <v>24</v>
      </c>
      <c r="F155" s="20" t="n">
        <v>3</v>
      </c>
      <c r="G155" s="21"/>
      <c r="H155" s="22" t="n">
        <f aca="false">F155*G155</f>
        <v>0</v>
      </c>
    </row>
    <row r="156" customFormat="false" ht="24" hidden="false" customHeight="true" outlineLevel="0" collapsed="false">
      <c r="A156" s="14" t="s">
        <v>261</v>
      </c>
      <c r="B156" s="14"/>
      <c r="C156" s="14"/>
      <c r="D156" s="15" t="s">
        <v>262</v>
      </c>
      <c r="E156" s="15"/>
      <c r="F156" s="23"/>
      <c r="G156" s="24"/>
      <c r="H156" s="17" t="n">
        <f aca="false">SUM(H157:H172)</f>
        <v>0</v>
      </c>
    </row>
    <row r="157" customFormat="false" ht="52" hidden="false" customHeight="true" outlineLevel="0" collapsed="false">
      <c r="A157" s="18" t="s">
        <v>263</v>
      </c>
      <c r="B157" s="18"/>
      <c r="C157" s="18"/>
      <c r="D157" s="19" t="s">
        <v>264</v>
      </c>
      <c r="E157" s="18" t="s">
        <v>21</v>
      </c>
      <c r="F157" s="20" t="n">
        <v>6</v>
      </c>
      <c r="G157" s="21"/>
      <c r="H157" s="22" t="n">
        <f aca="false">F157*G157</f>
        <v>0</v>
      </c>
    </row>
    <row r="158" customFormat="false" ht="52" hidden="false" customHeight="true" outlineLevel="0" collapsed="false">
      <c r="A158" s="18" t="s">
        <v>265</v>
      </c>
      <c r="B158" s="18"/>
      <c r="C158" s="18"/>
      <c r="D158" s="19" t="s">
        <v>266</v>
      </c>
      <c r="E158" s="18" t="s">
        <v>21</v>
      </c>
      <c r="F158" s="20" t="n">
        <v>1</v>
      </c>
      <c r="G158" s="21"/>
      <c r="H158" s="22" t="n">
        <f aca="false">F158*G158</f>
        <v>0</v>
      </c>
    </row>
    <row r="159" customFormat="false" ht="26" hidden="false" customHeight="true" outlineLevel="0" collapsed="false">
      <c r="A159" s="18" t="s">
        <v>267</v>
      </c>
      <c r="B159" s="18"/>
      <c r="C159" s="18"/>
      <c r="D159" s="19" t="s">
        <v>268</v>
      </c>
      <c r="E159" s="18" t="s">
        <v>21</v>
      </c>
      <c r="F159" s="20" t="n">
        <v>7</v>
      </c>
      <c r="G159" s="21"/>
      <c r="H159" s="22" t="n">
        <f aca="false">F159*G159</f>
        <v>0</v>
      </c>
    </row>
    <row r="160" customFormat="false" ht="26" hidden="false" customHeight="true" outlineLevel="0" collapsed="false">
      <c r="A160" s="18" t="s">
        <v>269</v>
      </c>
      <c r="B160" s="18"/>
      <c r="C160" s="18"/>
      <c r="D160" s="19" t="s">
        <v>270</v>
      </c>
      <c r="E160" s="18" t="s">
        <v>21</v>
      </c>
      <c r="F160" s="20" t="n">
        <v>2</v>
      </c>
      <c r="G160" s="21"/>
      <c r="H160" s="22" t="n">
        <f aca="false">F160*G160</f>
        <v>0</v>
      </c>
    </row>
    <row r="161" customFormat="false" ht="39" hidden="false" customHeight="true" outlineLevel="0" collapsed="false">
      <c r="A161" s="18" t="s">
        <v>271</v>
      </c>
      <c r="B161" s="18"/>
      <c r="C161" s="18"/>
      <c r="D161" s="19" t="s">
        <v>272</v>
      </c>
      <c r="E161" s="18" t="s">
        <v>24</v>
      </c>
      <c r="F161" s="20" t="n">
        <v>30.25</v>
      </c>
      <c r="G161" s="21"/>
      <c r="H161" s="22" t="n">
        <f aca="false">F161*G161</f>
        <v>0</v>
      </c>
    </row>
    <row r="162" customFormat="false" ht="39" hidden="false" customHeight="true" outlineLevel="0" collapsed="false">
      <c r="A162" s="18" t="s">
        <v>273</v>
      </c>
      <c r="B162" s="18"/>
      <c r="C162" s="18"/>
      <c r="D162" s="19" t="s">
        <v>274</v>
      </c>
      <c r="E162" s="18" t="s">
        <v>21</v>
      </c>
      <c r="F162" s="20" t="n">
        <v>2</v>
      </c>
      <c r="G162" s="21"/>
      <c r="H162" s="22" t="n">
        <f aca="false">F162*G162</f>
        <v>0</v>
      </c>
    </row>
    <row r="163" customFormat="false" ht="39" hidden="false" customHeight="true" outlineLevel="0" collapsed="false">
      <c r="A163" s="18" t="s">
        <v>275</v>
      </c>
      <c r="B163" s="18"/>
      <c r="C163" s="18"/>
      <c r="D163" s="19" t="s">
        <v>276</v>
      </c>
      <c r="E163" s="18" t="s">
        <v>21</v>
      </c>
      <c r="F163" s="20" t="n">
        <v>2</v>
      </c>
      <c r="G163" s="21"/>
      <c r="H163" s="22" t="n">
        <f aca="false">F163*G163</f>
        <v>0</v>
      </c>
    </row>
    <row r="164" customFormat="false" ht="39" hidden="false" customHeight="true" outlineLevel="0" collapsed="false">
      <c r="A164" s="18" t="s">
        <v>277</v>
      </c>
      <c r="B164" s="18"/>
      <c r="C164" s="18"/>
      <c r="D164" s="19" t="s">
        <v>278</v>
      </c>
      <c r="E164" s="18" t="s">
        <v>21</v>
      </c>
      <c r="F164" s="20" t="n">
        <v>2</v>
      </c>
      <c r="G164" s="21"/>
      <c r="H164" s="22" t="n">
        <f aca="false">F164*G164</f>
        <v>0</v>
      </c>
    </row>
    <row r="165" customFormat="false" ht="65" hidden="false" customHeight="true" outlineLevel="0" collapsed="false">
      <c r="A165" s="18" t="s">
        <v>279</v>
      </c>
      <c r="B165" s="18"/>
      <c r="C165" s="18"/>
      <c r="D165" s="19" t="s">
        <v>280</v>
      </c>
      <c r="E165" s="18" t="s">
        <v>21</v>
      </c>
      <c r="F165" s="20" t="n">
        <v>1</v>
      </c>
      <c r="G165" s="21"/>
      <c r="H165" s="22" t="n">
        <f aca="false">F165*G165</f>
        <v>0</v>
      </c>
    </row>
    <row r="166" customFormat="false" ht="26" hidden="false" customHeight="true" outlineLevel="0" collapsed="false">
      <c r="A166" s="18" t="s">
        <v>281</v>
      </c>
      <c r="B166" s="18"/>
      <c r="C166" s="18"/>
      <c r="D166" s="19" t="s">
        <v>188</v>
      </c>
      <c r="E166" s="18" t="s">
        <v>24</v>
      </c>
      <c r="F166" s="20" t="n">
        <v>1.2</v>
      </c>
      <c r="G166" s="21"/>
      <c r="H166" s="22" t="n">
        <f aca="false">F166*G166</f>
        <v>0</v>
      </c>
    </row>
    <row r="167" customFormat="false" ht="52" hidden="false" customHeight="true" outlineLevel="0" collapsed="false">
      <c r="A167" s="18" t="s">
        <v>282</v>
      </c>
      <c r="B167" s="18"/>
      <c r="C167" s="18"/>
      <c r="D167" s="19" t="s">
        <v>283</v>
      </c>
      <c r="E167" s="18" t="s">
        <v>21</v>
      </c>
      <c r="F167" s="20" t="n">
        <v>4</v>
      </c>
      <c r="G167" s="21"/>
      <c r="H167" s="22" t="n">
        <f aca="false">F167*G167</f>
        <v>0</v>
      </c>
    </row>
    <row r="168" customFormat="false" ht="26" hidden="false" customHeight="true" outlineLevel="0" collapsed="false">
      <c r="A168" s="18" t="s">
        <v>284</v>
      </c>
      <c r="B168" s="18"/>
      <c r="C168" s="18"/>
      <c r="D168" s="19" t="s">
        <v>285</v>
      </c>
      <c r="E168" s="18" t="s">
        <v>21</v>
      </c>
      <c r="F168" s="20" t="n">
        <v>7</v>
      </c>
      <c r="G168" s="21"/>
      <c r="H168" s="22" t="n">
        <f aca="false">F168*G168</f>
        <v>0</v>
      </c>
    </row>
    <row r="169" customFormat="false" ht="24" hidden="false" customHeight="true" outlineLevel="0" collapsed="false">
      <c r="A169" s="18" t="s">
        <v>286</v>
      </c>
      <c r="B169" s="18"/>
      <c r="C169" s="18"/>
      <c r="D169" s="19" t="s">
        <v>287</v>
      </c>
      <c r="E169" s="18" t="s">
        <v>21</v>
      </c>
      <c r="F169" s="20" t="n">
        <v>3</v>
      </c>
      <c r="G169" s="21"/>
      <c r="H169" s="22" t="n">
        <f aca="false">F169*G169</f>
        <v>0</v>
      </c>
    </row>
    <row r="170" customFormat="false" ht="39" hidden="false" customHeight="true" outlineLevel="0" collapsed="false">
      <c r="A170" s="18" t="s">
        <v>288</v>
      </c>
      <c r="B170" s="18"/>
      <c r="C170" s="18"/>
      <c r="D170" s="19" t="s">
        <v>289</v>
      </c>
      <c r="E170" s="18" t="s">
        <v>21</v>
      </c>
      <c r="F170" s="20" t="n">
        <v>3</v>
      </c>
      <c r="G170" s="21"/>
      <c r="H170" s="22" t="n">
        <f aca="false">F170*G170</f>
        <v>0</v>
      </c>
    </row>
    <row r="171" customFormat="false" ht="26" hidden="false" customHeight="true" outlineLevel="0" collapsed="false">
      <c r="A171" s="18" t="s">
        <v>290</v>
      </c>
      <c r="B171" s="18"/>
      <c r="C171" s="18"/>
      <c r="D171" s="19" t="s">
        <v>291</v>
      </c>
      <c r="E171" s="18" t="s">
        <v>21</v>
      </c>
      <c r="F171" s="20" t="n">
        <v>4</v>
      </c>
      <c r="G171" s="21"/>
      <c r="H171" s="22" t="n">
        <f aca="false">F171*G171</f>
        <v>0</v>
      </c>
    </row>
    <row r="172" customFormat="false" ht="26" hidden="false" customHeight="true" outlineLevel="0" collapsed="false">
      <c r="A172" s="18" t="s">
        <v>292</v>
      </c>
      <c r="B172" s="18"/>
      <c r="C172" s="18"/>
      <c r="D172" s="19" t="s">
        <v>293</v>
      </c>
      <c r="E172" s="18" t="s">
        <v>21</v>
      </c>
      <c r="F172" s="20" t="n">
        <v>6</v>
      </c>
      <c r="G172" s="21"/>
      <c r="H172" s="22" t="n">
        <f aca="false">F172*G172</f>
        <v>0</v>
      </c>
    </row>
    <row r="173" customFormat="false" ht="24" hidden="false" customHeight="true" outlineLevel="0" collapsed="false">
      <c r="A173" s="14" t="s">
        <v>294</v>
      </c>
      <c r="B173" s="14"/>
      <c r="C173" s="14"/>
      <c r="D173" s="15" t="s">
        <v>147</v>
      </c>
      <c r="E173" s="15"/>
      <c r="F173" s="23"/>
      <c r="G173" s="24"/>
      <c r="H173" s="17" t="n">
        <f aca="false">SUM(H174:H175)</f>
        <v>0</v>
      </c>
    </row>
    <row r="174" customFormat="false" ht="26" hidden="false" customHeight="true" outlineLevel="0" collapsed="false">
      <c r="A174" s="18" t="s">
        <v>295</v>
      </c>
      <c r="B174" s="18"/>
      <c r="C174" s="18"/>
      <c r="D174" s="19" t="s">
        <v>296</v>
      </c>
      <c r="E174" s="18" t="s">
        <v>24</v>
      </c>
      <c r="F174" s="20" t="n">
        <v>324</v>
      </c>
      <c r="G174" s="21"/>
      <c r="H174" s="22" t="n">
        <f aca="false">F174*G174</f>
        <v>0</v>
      </c>
    </row>
    <row r="175" customFormat="false" ht="26" hidden="false" customHeight="true" outlineLevel="0" collapsed="false">
      <c r="A175" s="18" t="s">
        <v>297</v>
      </c>
      <c r="B175" s="18"/>
      <c r="C175" s="18"/>
      <c r="D175" s="19" t="s">
        <v>298</v>
      </c>
      <c r="E175" s="18" t="s">
        <v>24</v>
      </c>
      <c r="F175" s="20" t="n">
        <v>324</v>
      </c>
      <c r="G175" s="21"/>
      <c r="H175" s="22" t="n">
        <f aca="false">F175*G175</f>
        <v>0</v>
      </c>
    </row>
    <row r="176" customFormat="false" ht="24" hidden="false" customHeight="true" outlineLevel="0" collapsed="false">
      <c r="A176" s="14" t="s">
        <v>299</v>
      </c>
      <c r="B176" s="14"/>
      <c r="C176" s="14"/>
      <c r="D176" s="15" t="s">
        <v>300</v>
      </c>
      <c r="E176" s="15"/>
      <c r="F176" s="23"/>
      <c r="G176" s="24"/>
      <c r="H176" s="25" t="n">
        <f aca="false">H177+H185</f>
        <v>0</v>
      </c>
    </row>
    <row r="177" customFormat="false" ht="24" hidden="false" customHeight="true" outlineLevel="0" collapsed="false">
      <c r="A177" s="14" t="s">
        <v>301</v>
      </c>
      <c r="B177" s="14"/>
      <c r="C177" s="14"/>
      <c r="D177" s="15" t="s">
        <v>302</v>
      </c>
      <c r="E177" s="15"/>
      <c r="F177" s="23"/>
      <c r="G177" s="24"/>
      <c r="H177" s="17" t="n">
        <f aca="false">SUM(H178:H184)</f>
        <v>0</v>
      </c>
    </row>
    <row r="178" customFormat="false" ht="26" hidden="false" customHeight="true" outlineLevel="0" collapsed="false">
      <c r="A178" s="18" t="s">
        <v>303</v>
      </c>
      <c r="B178" s="18"/>
      <c r="C178" s="18"/>
      <c r="D178" s="19" t="s">
        <v>304</v>
      </c>
      <c r="E178" s="18" t="s">
        <v>27</v>
      </c>
      <c r="F178" s="20" t="n">
        <v>62</v>
      </c>
      <c r="G178" s="21"/>
      <c r="H178" s="22" t="n">
        <f aca="false">F178*G178</f>
        <v>0</v>
      </c>
    </row>
    <row r="179" customFormat="false" ht="26" hidden="false" customHeight="true" outlineLevel="0" collapsed="false">
      <c r="A179" s="18" t="s">
        <v>305</v>
      </c>
      <c r="B179" s="18"/>
      <c r="C179" s="18"/>
      <c r="D179" s="19" t="s">
        <v>306</v>
      </c>
      <c r="E179" s="18" t="s">
        <v>21</v>
      </c>
      <c r="F179" s="20" t="n">
        <v>38</v>
      </c>
      <c r="G179" s="21"/>
      <c r="H179" s="22" t="n">
        <f aca="false">F179*G179</f>
        <v>0</v>
      </c>
    </row>
    <row r="180" customFormat="false" ht="26" hidden="false" customHeight="true" outlineLevel="0" collapsed="false">
      <c r="A180" s="18" t="s">
        <v>307</v>
      </c>
      <c r="B180" s="18"/>
      <c r="C180" s="18"/>
      <c r="D180" s="19" t="s">
        <v>308</v>
      </c>
      <c r="E180" s="18" t="s">
        <v>27</v>
      </c>
      <c r="F180" s="20" t="n">
        <v>168</v>
      </c>
      <c r="G180" s="21"/>
      <c r="H180" s="22" t="n">
        <f aca="false">F180*G180</f>
        <v>0</v>
      </c>
    </row>
    <row r="181" customFormat="false" ht="39" hidden="false" customHeight="true" outlineLevel="0" collapsed="false">
      <c r="A181" s="18" t="s">
        <v>309</v>
      </c>
      <c r="B181" s="18"/>
      <c r="C181" s="18"/>
      <c r="D181" s="19" t="s">
        <v>310</v>
      </c>
      <c r="E181" s="18" t="s">
        <v>21</v>
      </c>
      <c r="F181" s="20" t="n">
        <v>41</v>
      </c>
      <c r="G181" s="21"/>
      <c r="H181" s="22" t="n">
        <f aca="false">F181*G181</f>
        <v>0</v>
      </c>
    </row>
    <row r="182" customFormat="false" ht="39" hidden="false" customHeight="true" outlineLevel="0" collapsed="false">
      <c r="A182" s="18" t="s">
        <v>311</v>
      </c>
      <c r="B182" s="18"/>
      <c r="C182" s="18"/>
      <c r="D182" s="19" t="s">
        <v>312</v>
      </c>
      <c r="E182" s="18" t="s">
        <v>21</v>
      </c>
      <c r="F182" s="20" t="n">
        <v>40</v>
      </c>
      <c r="G182" s="21"/>
      <c r="H182" s="22" t="n">
        <f aca="false">F182*G182</f>
        <v>0</v>
      </c>
    </row>
    <row r="183" customFormat="false" ht="26" hidden="false" customHeight="true" outlineLevel="0" collapsed="false">
      <c r="A183" s="18" t="s">
        <v>313</v>
      </c>
      <c r="B183" s="18"/>
      <c r="C183" s="18"/>
      <c r="D183" s="19" t="s">
        <v>314</v>
      </c>
      <c r="E183" s="18" t="s">
        <v>21</v>
      </c>
      <c r="F183" s="20" t="n">
        <v>1</v>
      </c>
      <c r="G183" s="21"/>
      <c r="H183" s="22" t="n">
        <f aca="false">F183*G183</f>
        <v>0</v>
      </c>
    </row>
    <row r="184" customFormat="false" ht="24" hidden="false" customHeight="true" outlineLevel="0" collapsed="false">
      <c r="A184" s="18" t="s">
        <v>315</v>
      </c>
      <c r="B184" s="18"/>
      <c r="C184" s="18"/>
      <c r="D184" s="19" t="s">
        <v>316</v>
      </c>
      <c r="E184" s="18" t="s">
        <v>21</v>
      </c>
      <c r="F184" s="20" t="n">
        <v>1</v>
      </c>
      <c r="G184" s="21"/>
      <c r="H184" s="22" t="n">
        <f aca="false">F184*G184</f>
        <v>0</v>
      </c>
    </row>
    <row r="185" customFormat="false" ht="24" hidden="false" customHeight="true" outlineLevel="0" collapsed="false">
      <c r="A185" s="14" t="s">
        <v>317</v>
      </c>
      <c r="B185" s="14"/>
      <c r="C185" s="14"/>
      <c r="D185" s="15" t="s">
        <v>318</v>
      </c>
      <c r="E185" s="15"/>
      <c r="F185" s="23"/>
      <c r="G185" s="24"/>
      <c r="H185" s="17" t="n">
        <f aca="false">SUM(H186:H189)</f>
        <v>0</v>
      </c>
    </row>
    <row r="186" customFormat="false" ht="39" hidden="false" customHeight="true" outlineLevel="0" collapsed="false">
      <c r="A186" s="18" t="s">
        <v>319</v>
      </c>
      <c r="B186" s="18"/>
      <c r="C186" s="18"/>
      <c r="D186" s="19" t="s">
        <v>320</v>
      </c>
      <c r="E186" s="18" t="s">
        <v>27</v>
      </c>
      <c r="F186" s="20" t="n">
        <v>475.68</v>
      </c>
      <c r="G186" s="21"/>
      <c r="H186" s="22" t="n">
        <f aca="false">F186*G186</f>
        <v>0</v>
      </c>
    </row>
    <row r="187" customFormat="false" ht="24" hidden="false" customHeight="true" outlineLevel="0" collapsed="false">
      <c r="A187" s="18" t="s">
        <v>321</v>
      </c>
      <c r="B187" s="18"/>
      <c r="C187" s="18"/>
      <c r="D187" s="19" t="s">
        <v>322</v>
      </c>
      <c r="E187" s="18" t="s">
        <v>21</v>
      </c>
      <c r="F187" s="20" t="n">
        <v>21</v>
      </c>
      <c r="G187" s="21"/>
      <c r="H187" s="22" t="n">
        <f aca="false">F187*G187</f>
        <v>0</v>
      </c>
    </row>
    <row r="188" customFormat="false" ht="39" hidden="false" customHeight="true" outlineLevel="0" collapsed="false">
      <c r="A188" s="18" t="s">
        <v>323</v>
      </c>
      <c r="B188" s="18"/>
      <c r="C188" s="18"/>
      <c r="D188" s="19" t="s">
        <v>324</v>
      </c>
      <c r="E188" s="18" t="s">
        <v>27</v>
      </c>
      <c r="F188" s="20" t="n">
        <v>435.9</v>
      </c>
      <c r="G188" s="21"/>
      <c r="H188" s="22" t="n">
        <f aca="false">F188*G188</f>
        <v>0</v>
      </c>
    </row>
    <row r="189" customFormat="false" ht="39" hidden="false" customHeight="true" outlineLevel="0" collapsed="false">
      <c r="A189" s="18" t="s">
        <v>325</v>
      </c>
      <c r="B189" s="18"/>
      <c r="C189" s="18"/>
      <c r="D189" s="19" t="s">
        <v>326</v>
      </c>
      <c r="E189" s="18" t="s">
        <v>21</v>
      </c>
      <c r="F189" s="20" t="n">
        <v>41</v>
      </c>
      <c r="G189" s="21"/>
      <c r="H189" s="22" t="n">
        <f aca="false">F189*G189</f>
        <v>0</v>
      </c>
    </row>
    <row r="190" customFormat="false" ht="24" hidden="false" customHeight="true" outlineLevel="0" collapsed="false">
      <c r="A190" s="14" t="s">
        <v>327</v>
      </c>
      <c r="B190" s="14"/>
      <c r="C190" s="14"/>
      <c r="D190" s="15" t="s">
        <v>328</v>
      </c>
      <c r="E190" s="15"/>
      <c r="F190" s="23"/>
      <c r="G190" s="24"/>
      <c r="H190" s="25" t="n">
        <f aca="false">H191+H201</f>
        <v>0</v>
      </c>
    </row>
    <row r="191" customFormat="false" ht="24" hidden="false" customHeight="true" outlineLevel="0" collapsed="false">
      <c r="A191" s="14" t="s">
        <v>329</v>
      </c>
      <c r="B191" s="14"/>
      <c r="C191" s="14"/>
      <c r="D191" s="15" t="s">
        <v>330</v>
      </c>
      <c r="E191" s="15"/>
      <c r="F191" s="23"/>
      <c r="G191" s="24"/>
      <c r="H191" s="17" t="n">
        <f aca="false">SUM(H192:H200)</f>
        <v>0</v>
      </c>
    </row>
    <row r="192" customFormat="false" ht="26" hidden="false" customHeight="true" outlineLevel="0" collapsed="false">
      <c r="A192" s="18" t="s">
        <v>331</v>
      </c>
      <c r="B192" s="18"/>
      <c r="C192" s="18"/>
      <c r="D192" s="19" t="s">
        <v>332</v>
      </c>
      <c r="E192" s="18" t="s">
        <v>21</v>
      </c>
      <c r="F192" s="20" t="n">
        <v>24</v>
      </c>
      <c r="G192" s="21"/>
      <c r="H192" s="22" t="n">
        <f aca="false">F192*G192</f>
        <v>0</v>
      </c>
    </row>
    <row r="193" customFormat="false" ht="39" hidden="false" customHeight="true" outlineLevel="0" collapsed="false">
      <c r="A193" s="18" t="s">
        <v>333</v>
      </c>
      <c r="B193" s="18"/>
      <c r="C193" s="18"/>
      <c r="D193" s="19" t="s">
        <v>334</v>
      </c>
      <c r="E193" s="18" t="s">
        <v>21</v>
      </c>
      <c r="F193" s="20" t="n">
        <v>11</v>
      </c>
      <c r="G193" s="21"/>
      <c r="H193" s="22" t="n">
        <f aca="false">F193*G193</f>
        <v>0</v>
      </c>
    </row>
    <row r="194" customFormat="false" ht="26" hidden="false" customHeight="true" outlineLevel="0" collapsed="false">
      <c r="A194" s="18" t="s">
        <v>335</v>
      </c>
      <c r="B194" s="18"/>
      <c r="C194" s="18"/>
      <c r="D194" s="19" t="s">
        <v>336</v>
      </c>
      <c r="E194" s="18" t="s">
        <v>21</v>
      </c>
      <c r="F194" s="20" t="n">
        <v>8</v>
      </c>
      <c r="G194" s="21"/>
      <c r="H194" s="22" t="n">
        <f aca="false">F194*G194</f>
        <v>0</v>
      </c>
    </row>
    <row r="195" customFormat="false" ht="39" hidden="false" customHeight="true" outlineLevel="0" collapsed="false">
      <c r="A195" s="18" t="s">
        <v>337</v>
      </c>
      <c r="B195" s="18"/>
      <c r="C195" s="18"/>
      <c r="D195" s="19" t="s">
        <v>338</v>
      </c>
      <c r="E195" s="18" t="s">
        <v>21</v>
      </c>
      <c r="F195" s="20" t="n">
        <v>22</v>
      </c>
      <c r="G195" s="21"/>
      <c r="H195" s="22" t="n">
        <f aca="false">F195*G195</f>
        <v>0</v>
      </c>
    </row>
    <row r="196" customFormat="false" ht="24" hidden="false" customHeight="true" outlineLevel="0" collapsed="false">
      <c r="A196" s="18" t="s">
        <v>339</v>
      </c>
      <c r="B196" s="18"/>
      <c r="C196" s="18"/>
      <c r="D196" s="19" t="s">
        <v>340</v>
      </c>
      <c r="E196" s="18" t="s">
        <v>21</v>
      </c>
      <c r="F196" s="20" t="n">
        <v>22</v>
      </c>
      <c r="G196" s="21"/>
      <c r="H196" s="22" t="n">
        <f aca="false">F196*G196</f>
        <v>0</v>
      </c>
    </row>
    <row r="197" customFormat="false" ht="39" hidden="false" customHeight="true" outlineLevel="0" collapsed="false">
      <c r="A197" s="18" t="s">
        <v>341</v>
      </c>
      <c r="B197" s="18"/>
      <c r="C197" s="18"/>
      <c r="D197" s="19" t="s">
        <v>342</v>
      </c>
      <c r="E197" s="18" t="s">
        <v>27</v>
      </c>
      <c r="F197" s="20" t="n">
        <v>137</v>
      </c>
      <c r="G197" s="21"/>
      <c r="H197" s="22" t="n">
        <f aca="false">F197*G197</f>
        <v>0</v>
      </c>
    </row>
    <row r="198" customFormat="false" ht="26" hidden="false" customHeight="true" outlineLevel="0" collapsed="false">
      <c r="A198" s="18" t="s">
        <v>343</v>
      </c>
      <c r="B198" s="18"/>
      <c r="C198" s="18"/>
      <c r="D198" s="19" t="s">
        <v>344</v>
      </c>
      <c r="E198" s="18" t="s">
        <v>21</v>
      </c>
      <c r="F198" s="20" t="n">
        <v>6</v>
      </c>
      <c r="G198" s="21"/>
      <c r="H198" s="22" t="n">
        <f aca="false">F198*G198</f>
        <v>0</v>
      </c>
    </row>
    <row r="199" customFormat="false" ht="39" hidden="false" customHeight="true" outlineLevel="0" collapsed="false">
      <c r="A199" s="18" t="s">
        <v>345</v>
      </c>
      <c r="B199" s="18"/>
      <c r="C199" s="18"/>
      <c r="D199" s="19" t="s">
        <v>346</v>
      </c>
      <c r="E199" s="18" t="s">
        <v>21</v>
      </c>
      <c r="F199" s="20" t="n">
        <v>3</v>
      </c>
      <c r="G199" s="21"/>
      <c r="H199" s="22" t="n">
        <f aca="false">F199*G199</f>
        <v>0</v>
      </c>
    </row>
    <row r="200" customFormat="false" ht="26" hidden="false" customHeight="true" outlineLevel="0" collapsed="false">
      <c r="A200" s="18" t="s">
        <v>347</v>
      </c>
      <c r="B200" s="18"/>
      <c r="C200" s="18"/>
      <c r="D200" s="19" t="s">
        <v>348</v>
      </c>
      <c r="E200" s="18" t="s">
        <v>27</v>
      </c>
      <c r="F200" s="20" t="n">
        <v>16</v>
      </c>
      <c r="G200" s="21"/>
      <c r="H200" s="22" t="n">
        <f aca="false">F200*G200</f>
        <v>0</v>
      </c>
    </row>
    <row r="201" customFormat="false" ht="24" hidden="false" customHeight="true" outlineLevel="0" collapsed="false">
      <c r="A201" s="14" t="s">
        <v>349</v>
      </c>
      <c r="B201" s="14"/>
      <c r="C201" s="14"/>
      <c r="D201" s="15" t="s">
        <v>350</v>
      </c>
      <c r="E201" s="15"/>
      <c r="F201" s="23"/>
      <c r="G201" s="24"/>
      <c r="H201" s="17" t="n">
        <f aca="false">SUM(H202:H215)</f>
        <v>0</v>
      </c>
    </row>
    <row r="202" customFormat="false" ht="26" hidden="false" customHeight="true" outlineLevel="0" collapsed="false">
      <c r="A202" s="18" t="s">
        <v>351</v>
      </c>
      <c r="B202" s="18"/>
      <c r="C202" s="18"/>
      <c r="D202" s="19" t="s">
        <v>164</v>
      </c>
      <c r="E202" s="18" t="s">
        <v>36</v>
      </c>
      <c r="F202" s="20" t="n">
        <v>0.72</v>
      </c>
      <c r="G202" s="21"/>
      <c r="H202" s="22" t="n">
        <f aca="false">F202*G202</f>
        <v>0</v>
      </c>
    </row>
    <row r="203" customFormat="false" ht="26" hidden="false" customHeight="true" outlineLevel="0" collapsed="false">
      <c r="A203" s="18" t="s">
        <v>352</v>
      </c>
      <c r="B203" s="18"/>
      <c r="C203" s="18"/>
      <c r="D203" s="19" t="s">
        <v>353</v>
      </c>
      <c r="E203" s="18" t="s">
        <v>36</v>
      </c>
      <c r="F203" s="20" t="n">
        <v>0.24</v>
      </c>
      <c r="G203" s="21"/>
      <c r="H203" s="22" t="n">
        <f aca="false">F203*G203</f>
        <v>0</v>
      </c>
    </row>
    <row r="204" customFormat="false" ht="39" hidden="false" customHeight="true" outlineLevel="0" collapsed="false">
      <c r="A204" s="18" t="s">
        <v>354</v>
      </c>
      <c r="B204" s="18"/>
      <c r="C204" s="18"/>
      <c r="D204" s="19" t="s">
        <v>110</v>
      </c>
      <c r="E204" s="18" t="s">
        <v>27</v>
      </c>
      <c r="F204" s="20" t="n">
        <v>16</v>
      </c>
      <c r="G204" s="21"/>
      <c r="H204" s="22" t="n">
        <f aca="false">F204*G204</f>
        <v>0</v>
      </c>
    </row>
    <row r="205" customFormat="false" ht="24" hidden="false" customHeight="true" outlineLevel="0" collapsed="false">
      <c r="A205" s="18" t="s">
        <v>355</v>
      </c>
      <c r="B205" s="18"/>
      <c r="C205" s="18"/>
      <c r="D205" s="19" t="s">
        <v>134</v>
      </c>
      <c r="E205" s="18" t="s">
        <v>24</v>
      </c>
      <c r="F205" s="20" t="n">
        <v>34.97</v>
      </c>
      <c r="G205" s="21"/>
      <c r="H205" s="22" t="n">
        <f aca="false">F205*G205</f>
        <v>0</v>
      </c>
    </row>
    <row r="206" customFormat="false" ht="39" hidden="false" customHeight="true" outlineLevel="0" collapsed="false">
      <c r="A206" s="18" t="s">
        <v>356</v>
      </c>
      <c r="B206" s="18"/>
      <c r="C206" s="18"/>
      <c r="D206" s="19" t="s">
        <v>132</v>
      </c>
      <c r="E206" s="18" t="s">
        <v>49</v>
      </c>
      <c r="F206" s="20" t="n">
        <v>379.4</v>
      </c>
      <c r="G206" s="21"/>
      <c r="H206" s="22" t="n">
        <f aca="false">F206*G206</f>
        <v>0</v>
      </c>
    </row>
    <row r="207" customFormat="false" ht="24" hidden="false" customHeight="true" outlineLevel="0" collapsed="false">
      <c r="A207" s="18" t="s">
        <v>357</v>
      </c>
      <c r="B207" s="18"/>
      <c r="C207" s="18"/>
      <c r="D207" s="19" t="s">
        <v>51</v>
      </c>
      <c r="E207" s="18" t="s">
        <v>36</v>
      </c>
      <c r="F207" s="20" t="n">
        <v>5.42</v>
      </c>
      <c r="G207" s="21"/>
      <c r="H207" s="22" t="n">
        <f aca="false">F207*G207</f>
        <v>0</v>
      </c>
    </row>
    <row r="208" customFormat="false" ht="24" hidden="false" customHeight="true" outlineLevel="0" collapsed="false">
      <c r="A208" s="18" t="s">
        <v>358</v>
      </c>
      <c r="B208" s="18"/>
      <c r="C208" s="18"/>
      <c r="D208" s="19" t="s">
        <v>78</v>
      </c>
      <c r="E208" s="18" t="s">
        <v>24</v>
      </c>
      <c r="F208" s="20" t="n">
        <v>80.34</v>
      </c>
      <c r="G208" s="21"/>
      <c r="H208" s="22" t="n">
        <f aca="false">F208*G208</f>
        <v>0</v>
      </c>
    </row>
    <row r="209" customFormat="false" ht="24" hidden="false" customHeight="true" outlineLevel="0" collapsed="false">
      <c r="A209" s="18" t="s">
        <v>359</v>
      </c>
      <c r="B209" s="18"/>
      <c r="C209" s="18"/>
      <c r="D209" s="19" t="s">
        <v>80</v>
      </c>
      <c r="E209" s="18" t="s">
        <v>24</v>
      </c>
      <c r="F209" s="20" t="n">
        <v>80.34</v>
      </c>
      <c r="G209" s="21"/>
      <c r="H209" s="22" t="n">
        <f aca="false">F209*G209</f>
        <v>0</v>
      </c>
    </row>
    <row r="210" customFormat="false" ht="26" hidden="false" customHeight="true" outlineLevel="0" collapsed="false">
      <c r="A210" s="18" t="s">
        <v>360</v>
      </c>
      <c r="B210" s="18"/>
      <c r="C210" s="18"/>
      <c r="D210" s="19" t="s">
        <v>361</v>
      </c>
      <c r="E210" s="18" t="s">
        <v>24</v>
      </c>
      <c r="F210" s="20" t="n">
        <v>4.55</v>
      </c>
      <c r="G210" s="21"/>
      <c r="H210" s="22" t="n">
        <f aca="false">F210*G210</f>
        <v>0</v>
      </c>
    </row>
    <row r="211" customFormat="false" ht="26" hidden="false" customHeight="true" outlineLevel="0" collapsed="false">
      <c r="A211" s="18" t="s">
        <v>362</v>
      </c>
      <c r="B211" s="18"/>
      <c r="C211" s="18"/>
      <c r="D211" s="19" t="s">
        <v>298</v>
      </c>
      <c r="E211" s="18" t="s">
        <v>24</v>
      </c>
      <c r="F211" s="20" t="n">
        <v>147.65</v>
      </c>
      <c r="G211" s="21"/>
      <c r="H211" s="22" t="n">
        <f aca="false">F211*G211</f>
        <v>0</v>
      </c>
    </row>
    <row r="212" customFormat="false" ht="24" hidden="false" customHeight="true" outlineLevel="0" collapsed="false">
      <c r="A212" s="18" t="s">
        <v>363</v>
      </c>
      <c r="B212" s="18"/>
      <c r="C212" s="18"/>
      <c r="D212" s="19" t="s">
        <v>142</v>
      </c>
      <c r="E212" s="18" t="s">
        <v>24</v>
      </c>
      <c r="F212" s="20" t="n">
        <v>13.2</v>
      </c>
      <c r="G212" s="21"/>
      <c r="H212" s="22" t="n">
        <f aca="false">F212*G212</f>
        <v>0</v>
      </c>
    </row>
    <row r="213" customFormat="false" ht="39" hidden="false" customHeight="true" outlineLevel="0" collapsed="false">
      <c r="A213" s="18" t="s">
        <v>364</v>
      </c>
      <c r="B213" s="18"/>
      <c r="C213" s="18"/>
      <c r="D213" s="19" t="s">
        <v>365</v>
      </c>
      <c r="E213" s="18" t="s">
        <v>21</v>
      </c>
      <c r="F213" s="20" t="n">
        <v>1</v>
      </c>
      <c r="G213" s="21"/>
      <c r="H213" s="22" t="n">
        <f aca="false">F213*G213</f>
        <v>0</v>
      </c>
    </row>
    <row r="214" customFormat="false" ht="26" hidden="false" customHeight="true" outlineLevel="0" collapsed="false">
      <c r="A214" s="18" t="s">
        <v>366</v>
      </c>
      <c r="B214" s="18"/>
      <c r="C214" s="18"/>
      <c r="D214" s="19" t="s">
        <v>102</v>
      </c>
      <c r="E214" s="18" t="s">
        <v>24</v>
      </c>
      <c r="F214" s="20" t="n">
        <v>11</v>
      </c>
      <c r="G214" s="21"/>
      <c r="H214" s="22" t="n">
        <f aca="false">F214*G214</f>
        <v>0</v>
      </c>
    </row>
    <row r="215" customFormat="false" ht="26" hidden="false" customHeight="true" outlineLevel="0" collapsed="false">
      <c r="A215" s="18" t="s">
        <v>367</v>
      </c>
      <c r="B215" s="18"/>
      <c r="C215" s="18"/>
      <c r="D215" s="19" t="s">
        <v>368</v>
      </c>
      <c r="E215" s="18" t="s">
        <v>24</v>
      </c>
      <c r="F215" s="20" t="n">
        <v>7.7</v>
      </c>
      <c r="G215" s="21"/>
      <c r="H215" s="22" t="n">
        <f aca="false">F215*G215</f>
        <v>0</v>
      </c>
    </row>
    <row r="216" customFormat="false" ht="24" hidden="false" customHeight="true" outlineLevel="0" collapsed="false">
      <c r="A216" s="14" t="s">
        <v>369</v>
      </c>
      <c r="B216" s="14"/>
      <c r="C216" s="14"/>
      <c r="D216" s="15" t="s">
        <v>370</v>
      </c>
      <c r="E216" s="15"/>
      <c r="F216" s="23"/>
      <c r="G216" s="24"/>
      <c r="H216" s="17" t="n">
        <f aca="false">SUM(H217:H220)</f>
        <v>0</v>
      </c>
    </row>
    <row r="217" customFormat="false" ht="26" hidden="false" customHeight="true" outlineLevel="0" collapsed="false">
      <c r="A217" s="18" t="s">
        <v>371</v>
      </c>
      <c r="B217" s="18"/>
      <c r="C217" s="18"/>
      <c r="D217" s="19" t="s">
        <v>372</v>
      </c>
      <c r="E217" s="18" t="s">
        <v>21</v>
      </c>
      <c r="F217" s="20" t="n">
        <v>3</v>
      </c>
      <c r="G217" s="21"/>
      <c r="H217" s="22" t="n">
        <f aca="false">F217*G217</f>
        <v>0</v>
      </c>
    </row>
    <row r="218" customFormat="false" ht="39" hidden="false" customHeight="true" outlineLevel="0" collapsed="false">
      <c r="A218" s="18" t="s">
        <v>373</v>
      </c>
      <c r="B218" s="18"/>
      <c r="C218" s="18"/>
      <c r="D218" s="19" t="s">
        <v>374</v>
      </c>
      <c r="E218" s="18" t="s">
        <v>21</v>
      </c>
      <c r="F218" s="20" t="n">
        <v>3</v>
      </c>
      <c r="G218" s="21"/>
      <c r="H218" s="22" t="n">
        <f aca="false">F218*G218</f>
        <v>0</v>
      </c>
    </row>
    <row r="219" customFormat="false" ht="39" hidden="false" customHeight="true" outlineLevel="0" collapsed="false">
      <c r="A219" s="18" t="s">
        <v>375</v>
      </c>
      <c r="B219" s="18"/>
      <c r="C219" s="18"/>
      <c r="D219" s="19" t="s">
        <v>376</v>
      </c>
      <c r="E219" s="18" t="s">
        <v>21</v>
      </c>
      <c r="F219" s="20" t="n">
        <v>24</v>
      </c>
      <c r="G219" s="21"/>
      <c r="H219" s="22" t="n">
        <f aca="false">F219*G219</f>
        <v>0</v>
      </c>
    </row>
    <row r="220" customFormat="false" ht="26" hidden="false" customHeight="true" outlineLevel="0" collapsed="false">
      <c r="A220" s="18" t="s">
        <v>377</v>
      </c>
      <c r="B220" s="18"/>
      <c r="C220" s="18"/>
      <c r="D220" s="19" t="s">
        <v>378</v>
      </c>
      <c r="E220" s="18" t="s">
        <v>379</v>
      </c>
      <c r="F220" s="20" t="n">
        <v>1</v>
      </c>
      <c r="G220" s="21"/>
      <c r="H220" s="22" t="n">
        <f aca="false">F220*G220</f>
        <v>0</v>
      </c>
    </row>
    <row r="221" customFormat="false" ht="24" hidden="false" customHeight="true" outlineLevel="0" collapsed="false">
      <c r="A221" s="14" t="s">
        <v>380</v>
      </c>
      <c r="B221" s="14"/>
      <c r="C221" s="14"/>
      <c r="D221" s="15" t="s">
        <v>381</v>
      </c>
      <c r="E221" s="15"/>
      <c r="F221" s="23"/>
      <c r="G221" s="24"/>
      <c r="H221" s="17" t="n">
        <f aca="false">SUM(H222)</f>
        <v>0</v>
      </c>
    </row>
    <row r="222" customFormat="false" ht="39" hidden="false" customHeight="true" outlineLevel="0" collapsed="false">
      <c r="A222" s="18" t="s">
        <v>382</v>
      </c>
      <c r="B222" s="18"/>
      <c r="C222" s="18"/>
      <c r="D222" s="19" t="s">
        <v>383</v>
      </c>
      <c r="E222" s="18" t="s">
        <v>36</v>
      </c>
      <c r="F222" s="20" t="n">
        <v>22</v>
      </c>
      <c r="G222" s="21"/>
      <c r="H222" s="22" t="n">
        <f aca="false">F222*G222</f>
        <v>0</v>
      </c>
    </row>
    <row r="223" customFormat="false" ht="24" hidden="false" customHeight="true" outlineLevel="0" collapsed="false">
      <c r="A223" s="14" t="s">
        <v>384</v>
      </c>
      <c r="B223" s="14"/>
      <c r="C223" s="14"/>
      <c r="D223" s="15" t="s">
        <v>385</v>
      </c>
      <c r="E223" s="15"/>
      <c r="F223" s="23"/>
      <c r="G223" s="24"/>
      <c r="H223" s="17" t="n">
        <f aca="false">SUM(H224)</f>
        <v>0</v>
      </c>
    </row>
    <row r="224" customFormat="false" ht="24" hidden="false" customHeight="true" outlineLevel="0" collapsed="false">
      <c r="A224" s="18" t="s">
        <v>386</v>
      </c>
      <c r="B224" s="18"/>
      <c r="C224" s="18"/>
      <c r="D224" s="19" t="s">
        <v>387</v>
      </c>
      <c r="E224" s="18" t="s">
        <v>24</v>
      </c>
      <c r="F224" s="20" t="n">
        <v>2</v>
      </c>
      <c r="G224" s="21"/>
      <c r="H224" s="22" t="n">
        <f aca="false">F224*G224</f>
        <v>0</v>
      </c>
    </row>
    <row r="225" customFormat="false" ht="12.8" hidden="false" customHeight="false" outlineLevel="0" collapsed="false">
      <c r="A225" s="26"/>
      <c r="B225" s="26"/>
      <c r="C225" s="26"/>
      <c r="D225" s="26"/>
      <c r="E225" s="26"/>
      <c r="F225" s="26"/>
      <c r="G225" s="26"/>
      <c r="H225" s="26"/>
    </row>
    <row r="226" customFormat="false" ht="16.15" hidden="false" customHeight="true" outlineLevel="0" collapsed="false">
      <c r="A226" s="27"/>
      <c r="B226" s="28" t="s">
        <v>388</v>
      </c>
      <c r="C226" s="28"/>
      <c r="D226" s="28"/>
      <c r="E226" s="29"/>
      <c r="F226" s="30" t="s">
        <v>389</v>
      </c>
      <c r="G226" s="30"/>
      <c r="H226" s="31" t="n">
        <f aca="false">SUM(H9+H20+H29+H36+H42+H45+H54+H87+H106+H112+H173+H176+H190+H216+H221+H223)</f>
        <v>0</v>
      </c>
    </row>
    <row r="227" customFormat="false" ht="15" hidden="false" customHeight="false" outlineLevel="0" collapsed="false">
      <c r="A227" s="32"/>
      <c r="B227" s="32"/>
      <c r="C227" s="32"/>
      <c r="D227" s="33"/>
      <c r="E227" s="29"/>
      <c r="F227" s="30" t="s">
        <v>390</v>
      </c>
      <c r="G227" s="34" t="str">
        <f aca="false">H2</f>
        <v>%</v>
      </c>
      <c r="H227" s="31" t="e">
        <f aca="false">G227*H226</f>
        <v>#VALUE!</v>
      </c>
    </row>
    <row r="228" customFormat="false" ht="15" hidden="false" customHeight="true" outlineLevel="0" collapsed="false">
      <c r="A228" s="32"/>
      <c r="B228" s="32"/>
      <c r="C228" s="32"/>
      <c r="D228" s="33"/>
      <c r="E228" s="29"/>
      <c r="F228" s="30" t="s">
        <v>391</v>
      </c>
      <c r="G228" s="30"/>
      <c r="H228" s="35" t="e">
        <f aca="false">ROUNDDOWN(H226+H227,2)</f>
        <v>#VALUE!</v>
      </c>
    </row>
    <row r="229" customFormat="false" ht="60" hidden="false" customHeight="true" outlineLevel="0" collapsed="false">
      <c r="A229" s="36"/>
      <c r="B229" s="36"/>
      <c r="C229" s="36"/>
      <c r="D229" s="36"/>
      <c r="E229" s="36"/>
      <c r="F229" s="36"/>
      <c r="G229" s="36"/>
      <c r="H229" s="36"/>
    </row>
    <row r="230" customFormat="false" ht="70" hidden="false" customHeight="true" outlineLevel="0" collapsed="false">
      <c r="A230" s="37" t="s">
        <v>392</v>
      </c>
      <c r="B230" s="37"/>
      <c r="C230" s="37"/>
      <c r="D230" s="37"/>
      <c r="E230" s="37"/>
      <c r="F230" s="37"/>
      <c r="G230" s="37"/>
      <c r="H230" s="37"/>
    </row>
  </sheetData>
  <mergeCells count="16">
    <mergeCell ref="A1:B1"/>
    <mergeCell ref="C1:H1"/>
    <mergeCell ref="A2:F2"/>
    <mergeCell ref="K2:L2"/>
    <mergeCell ref="A3:D3"/>
    <mergeCell ref="E3:H3"/>
    <mergeCell ref="A4:D5"/>
    <mergeCell ref="E4:H5"/>
    <mergeCell ref="A6:H6"/>
    <mergeCell ref="A7:H7"/>
    <mergeCell ref="B226:D226"/>
    <mergeCell ref="F226:G226"/>
    <mergeCell ref="A227:C227"/>
    <mergeCell ref="A228:C228"/>
    <mergeCell ref="F228:G228"/>
    <mergeCell ref="A230:H230"/>
  </mergeCells>
  <printOptions headings="false" gridLines="false" gridLinesSet="true" horizontalCentered="false" verticalCentered="false"/>
  <pageMargins left="0.5" right="0.349305555555556" top="0.304166666666667" bottom="0.421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42"/>
  <sheetViews>
    <sheetView showFormulas="false" showGridLines="true" showRowColHeaders="true" showZeros="true" rightToLeft="false" tabSelected="false" showOutlineSymbols="false" defaultGridColor="true" view="normal" topLeftCell="A19" colorId="64" zoomScale="100" zoomScaleNormal="100" zoomScalePageLayoutView="100" workbookViewId="0">
      <selection pane="topLeft" activeCell="A4" activeCellId="0" sqref="A4"/>
    </sheetView>
  </sheetViews>
  <sheetFormatPr defaultRowHeight="12.8" zeroHeight="false" outlineLevelRow="0" outlineLevelCol="0"/>
  <cols>
    <col collapsed="false" customWidth="true" hidden="false" outlineLevel="0" max="1" min="1" style="0" width="5.14"/>
    <col collapsed="false" customWidth="true" hidden="false" outlineLevel="0" max="3" min="2" style="0" width="17.36"/>
    <col collapsed="false" customWidth="true" hidden="false" outlineLevel="0" max="4" min="4" style="0" width="12.5"/>
    <col collapsed="false" customWidth="true" hidden="false" outlineLevel="0" max="5" min="5" style="0" width="8.61"/>
    <col collapsed="false" customWidth="true" hidden="false" outlineLevel="0" max="6" min="6" style="0" width="8.75"/>
    <col collapsed="false" customWidth="true" hidden="false" outlineLevel="0" max="7" min="7" style="0" width="11.94"/>
    <col collapsed="false" customWidth="true" hidden="false" outlineLevel="0" max="8" min="8" style="0" width="8.61"/>
    <col collapsed="false" customWidth="true" hidden="false" outlineLevel="0" max="9" min="9" style="0" width="11.38"/>
    <col collapsed="false" customWidth="true" hidden="false" outlineLevel="0" max="10" min="10" style="0" width="7.49"/>
    <col collapsed="false" customWidth="true" hidden="false" outlineLevel="0" max="11" min="11" style="0" width="12.1"/>
    <col collapsed="false" customWidth="true" hidden="false" outlineLevel="0" max="12" min="12" style="0" width="7.92"/>
    <col collapsed="false" customWidth="false" hidden="false" outlineLevel="0" max="13" min="13" style="0" width="11.53"/>
    <col collapsed="false" customWidth="false" hidden="false" outlineLevel="0" max="1025" min="14" style="0" width="11.52"/>
  </cols>
  <sheetData>
    <row r="1" customFormat="false" ht="78.75" hidden="false" customHeight="true" outlineLevel="0" collapsed="false">
      <c r="A1" s="38" t="str">
        <f aca="false">ORÇAMENTO!A1</f>
        <v>LOGO</v>
      </c>
      <c r="B1" s="38"/>
      <c r="C1" s="38" t="str">
        <f aca="false">ORÇAMENTO!C1</f>
        <v>EMPRESA AQUI</v>
      </c>
      <c r="D1" s="38"/>
      <c r="E1" s="38"/>
      <c r="F1" s="38"/>
      <c r="G1" s="38"/>
      <c r="H1" s="38"/>
      <c r="I1" s="38"/>
      <c r="J1" s="38"/>
      <c r="K1" s="38"/>
      <c r="L1" s="38"/>
      <c r="M1" s="38"/>
    </row>
    <row r="2" customFormat="false" ht="16.5" hidden="false" customHeight="true" outlineLevel="0" collapsed="false">
      <c r="A2" s="39" t="str">
        <f aca="false">ORÇAMENTO!A2</f>
        <v>OBRA : REFORMA NO PRÉDIO DA ASSISTÊNCIA SOCIAL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40" t="str">
        <f aca="false">ORÇAMENTO!G2</f>
        <v>B.D.I</v>
      </c>
      <c r="M2" s="41" t="str">
        <f aca="false">ORÇAMENTO!H2</f>
        <v>%</v>
      </c>
    </row>
    <row r="3" customFormat="false" ht="18" hidden="false" customHeight="true" outlineLevel="0" collapsed="false">
      <c r="A3" s="42" t="str">
        <f aca="false">ORÇAMENTO!A3</f>
        <v>LOCAL: AV. SIQUEIRA CAMPOS, n.º 124 – JARDIM PANAMBI – PARAGUAÇU PAULISTA – SP.</v>
      </c>
      <c r="B3" s="42"/>
      <c r="C3" s="42"/>
      <c r="D3" s="42"/>
      <c r="E3" s="42"/>
      <c r="F3" s="42"/>
      <c r="G3" s="42"/>
      <c r="H3" s="42"/>
      <c r="I3" s="43" t="str">
        <f aca="false">ORÇAMENTO!E3</f>
        <v>BANCOS</v>
      </c>
      <c r="J3" s="43"/>
      <c r="K3" s="43"/>
      <c r="L3" s="43"/>
      <c r="M3" s="43"/>
    </row>
    <row r="4" customFormat="false" ht="12.8" hidden="false" customHeight="false" outlineLevel="0" collapsed="false">
      <c r="A4" s="42" t="str">
        <f aca="false">ORÇAMENTO!A4</f>
        <v>DATA:   XX / XX /2023</v>
      </c>
      <c r="B4" s="42"/>
      <c r="C4" s="42"/>
      <c r="D4" s="42"/>
      <c r="E4" s="42"/>
      <c r="F4" s="42"/>
      <c r="G4" s="42"/>
      <c r="H4" s="42"/>
      <c r="I4" s="44" t="str">
        <f aca="false">ORÇAMENTO!E4</f>
        <v>BANCOS</v>
      </c>
      <c r="J4" s="44"/>
      <c r="K4" s="44"/>
      <c r="L4" s="44"/>
      <c r="M4" s="44"/>
    </row>
    <row r="5" customFormat="false" ht="32.25" hidden="false" customHeight="true" outlineLevel="0" collapsed="false">
      <c r="A5" s="42"/>
      <c r="B5" s="42"/>
      <c r="C5" s="42"/>
      <c r="D5" s="42"/>
      <c r="E5" s="42"/>
      <c r="F5" s="42"/>
      <c r="G5" s="42"/>
      <c r="H5" s="42"/>
      <c r="I5" s="44"/>
      <c r="J5" s="44"/>
      <c r="K5" s="44"/>
      <c r="L5" s="44"/>
      <c r="M5" s="44"/>
    </row>
    <row r="6" customFormat="false" ht="7.5" hidden="false" customHeight="true" outlineLevel="0" collapsed="false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</row>
    <row r="7" customFormat="false" ht="13.8" hidden="false" customHeight="false" outlineLevel="0" collapsed="false">
      <c r="A7" s="46" t="s">
        <v>393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</row>
    <row r="8" customFormat="false" ht="12.8" hidden="false" customHeight="false" outlineLevel="0" collapsed="false">
      <c r="A8" s="47" t="s">
        <v>9</v>
      </c>
      <c r="B8" s="47" t="s">
        <v>394</v>
      </c>
      <c r="C8" s="47"/>
      <c r="D8" s="47" t="s">
        <v>395</v>
      </c>
      <c r="E8" s="47"/>
      <c r="F8" s="47" t="s">
        <v>396</v>
      </c>
      <c r="G8" s="47"/>
      <c r="H8" s="47" t="s">
        <v>397</v>
      </c>
      <c r="I8" s="47"/>
      <c r="J8" s="47" t="s">
        <v>398</v>
      </c>
      <c r="K8" s="47"/>
      <c r="L8" s="47" t="s">
        <v>399</v>
      </c>
      <c r="M8" s="47"/>
    </row>
    <row r="9" customFormat="false" ht="24.75" hidden="false" customHeight="true" outlineLevel="0" collapsed="false">
      <c r="A9" s="47"/>
      <c r="B9" s="47"/>
      <c r="C9" s="47"/>
      <c r="D9" s="48" t="s">
        <v>400</v>
      </c>
      <c r="E9" s="48" t="s">
        <v>401</v>
      </c>
      <c r="F9" s="48" t="s">
        <v>4</v>
      </c>
      <c r="G9" s="48" t="s">
        <v>402</v>
      </c>
      <c r="H9" s="48" t="s">
        <v>4</v>
      </c>
      <c r="I9" s="48" t="s">
        <v>402</v>
      </c>
      <c r="J9" s="48" t="s">
        <v>4</v>
      </c>
      <c r="K9" s="48" t="s">
        <v>402</v>
      </c>
      <c r="L9" s="48" t="s">
        <v>4</v>
      </c>
      <c r="M9" s="48" t="s">
        <v>402</v>
      </c>
    </row>
    <row r="10" customFormat="false" ht="15.65" hidden="false" customHeight="true" outlineLevel="0" collapsed="false">
      <c r="A10" s="49" t="s">
        <v>17</v>
      </c>
      <c r="B10" s="50" t="str">
        <f aca="false">ORÇAMENTO!D9</f>
        <v>BANHEIRO RECEPÇÃO</v>
      </c>
      <c r="C10" s="50"/>
      <c r="D10" s="51" t="n">
        <f aca="false">ORÇAMENTO!H9</f>
        <v>0</v>
      </c>
      <c r="E10" s="52" t="e">
        <f aca="false">D10/D27</f>
        <v>#DIV/0!</v>
      </c>
      <c r="F10" s="52"/>
      <c r="G10" s="51" t="n">
        <f aca="false">F10*D10</f>
        <v>0</v>
      </c>
      <c r="H10" s="53"/>
      <c r="I10" s="51" t="n">
        <f aca="false">H10*D10</f>
        <v>0</v>
      </c>
      <c r="J10" s="53"/>
      <c r="K10" s="51" t="n">
        <f aca="false">J10*D10</f>
        <v>0</v>
      </c>
      <c r="L10" s="53"/>
      <c r="M10" s="51" t="n">
        <f aca="false">L10*D10</f>
        <v>0</v>
      </c>
    </row>
    <row r="11" customFormat="false" ht="15.65" hidden="false" customHeight="true" outlineLevel="0" collapsed="false">
      <c r="A11" s="49" t="s">
        <v>43</v>
      </c>
      <c r="B11" s="50" t="str">
        <f aca="false">ORÇAMENTO!D20</f>
        <v>REFORÇO FUNDAÇÃO</v>
      </c>
      <c r="C11" s="50"/>
      <c r="D11" s="51" t="n">
        <f aca="false">ORÇAMENTO!H20</f>
        <v>0</v>
      </c>
      <c r="E11" s="52" t="e">
        <f aca="false">D11/D27</f>
        <v>#DIV/0!</v>
      </c>
      <c r="F11" s="52"/>
      <c r="G11" s="51" t="n">
        <f aca="false">F11*D11</f>
        <v>0</v>
      </c>
      <c r="H11" s="52"/>
      <c r="I11" s="51" t="n">
        <f aca="false">H11*D11</f>
        <v>0</v>
      </c>
      <c r="J11" s="54"/>
      <c r="K11" s="51" t="n">
        <f aca="false">J11*D11</f>
        <v>0</v>
      </c>
      <c r="L11" s="53"/>
      <c r="M11" s="51" t="n">
        <f aca="false">L11*D11</f>
        <v>0</v>
      </c>
    </row>
    <row r="12" customFormat="false" ht="15.65" hidden="false" customHeight="true" outlineLevel="0" collapsed="false">
      <c r="A12" s="49" t="s">
        <v>61</v>
      </c>
      <c r="B12" s="50" t="str">
        <f aca="false">ORÇAMENTO!D29</f>
        <v>CALÇADA DOS FUNDOS</v>
      </c>
      <c r="C12" s="50"/>
      <c r="D12" s="51" t="n">
        <f aca="false">ORÇAMENTO!H29</f>
        <v>0</v>
      </c>
      <c r="E12" s="52" t="e">
        <f aca="false">D12/D27</f>
        <v>#DIV/0!</v>
      </c>
      <c r="F12" s="52"/>
      <c r="G12" s="51" t="n">
        <f aca="false">F12*D12</f>
        <v>0</v>
      </c>
      <c r="H12" s="52"/>
      <c r="I12" s="51" t="n">
        <f aca="false">H12*D12</f>
        <v>0</v>
      </c>
      <c r="J12" s="54"/>
      <c r="K12" s="51" t="n">
        <f aca="false">J12*D12</f>
        <v>0</v>
      </c>
      <c r="L12" s="53"/>
      <c r="M12" s="51" t="n">
        <f aca="false">L12*D12</f>
        <v>0</v>
      </c>
    </row>
    <row r="13" customFormat="false" ht="15.65" hidden="false" customHeight="true" outlineLevel="0" collapsed="false">
      <c r="A13" s="49" t="s">
        <v>71</v>
      </c>
      <c r="B13" s="50" t="str">
        <f aca="false">ORÇAMENTO!D36</f>
        <v>REPARO ALVENARIA EXTERNA</v>
      </c>
      <c r="C13" s="50"/>
      <c r="D13" s="51" t="n">
        <f aca="false">ORÇAMENTO!H36</f>
        <v>0</v>
      </c>
      <c r="E13" s="52" t="e">
        <f aca="false">D13/D27</f>
        <v>#DIV/0!</v>
      </c>
      <c r="F13" s="52"/>
      <c r="G13" s="51" t="n">
        <f aca="false">F13*D13</f>
        <v>0</v>
      </c>
      <c r="H13" s="52"/>
      <c r="I13" s="51" t="n">
        <f aca="false">H13*D13</f>
        <v>0</v>
      </c>
      <c r="J13" s="54"/>
      <c r="K13" s="51" t="n">
        <f aca="false">J13*D13</f>
        <v>0</v>
      </c>
      <c r="L13" s="53"/>
      <c r="M13" s="51" t="n">
        <f aca="false">L13*D13</f>
        <v>0</v>
      </c>
    </row>
    <row r="14" customFormat="false" ht="15.65" hidden="false" customHeight="true" outlineLevel="0" collapsed="false">
      <c r="A14" s="49" t="s">
        <v>83</v>
      </c>
      <c r="B14" s="50" t="str">
        <f aca="false">ORÇAMENTO!D42</f>
        <v>AGUA E ESGOTO EXTERNO</v>
      </c>
      <c r="C14" s="50"/>
      <c r="D14" s="51" t="n">
        <f aca="false">ORÇAMENTO!H42</f>
        <v>0</v>
      </c>
      <c r="E14" s="52" t="e">
        <f aca="false">D14/D27</f>
        <v>#DIV/0!</v>
      </c>
      <c r="F14" s="52"/>
      <c r="G14" s="51" t="n">
        <f aca="false">F14*D14</f>
        <v>0</v>
      </c>
      <c r="H14" s="52"/>
      <c r="I14" s="51" t="n">
        <f aca="false">H14*D14</f>
        <v>0</v>
      </c>
      <c r="J14" s="54"/>
      <c r="K14" s="51" t="n">
        <f aca="false">J14*D14</f>
        <v>0</v>
      </c>
      <c r="L14" s="53"/>
      <c r="M14" s="51" t="n">
        <f aca="false">L14*D14</f>
        <v>0</v>
      </c>
    </row>
    <row r="15" customFormat="false" ht="15.65" hidden="false" customHeight="true" outlineLevel="0" collapsed="false">
      <c r="A15" s="49" t="n">
        <v>6</v>
      </c>
      <c r="B15" s="50" t="str">
        <f aca="false">ORÇAMENTO!D45</f>
        <v>RECEPÇÃO</v>
      </c>
      <c r="C15" s="50"/>
      <c r="D15" s="51" t="n">
        <f aca="false">ORÇAMENTO!H45</f>
        <v>0</v>
      </c>
      <c r="E15" s="52" t="e">
        <f aca="false">D15/D27</f>
        <v>#DIV/0!</v>
      </c>
      <c r="F15" s="52"/>
      <c r="G15" s="51" t="n">
        <f aca="false">F15*D15</f>
        <v>0</v>
      </c>
      <c r="H15" s="52"/>
      <c r="I15" s="51" t="n">
        <f aca="false">H15*D15</f>
        <v>0</v>
      </c>
      <c r="J15" s="54"/>
      <c r="K15" s="51" t="n">
        <f aca="false">J15*D15</f>
        <v>0</v>
      </c>
      <c r="L15" s="53"/>
      <c r="M15" s="51" t="n">
        <f aca="false">L15*D15</f>
        <v>0</v>
      </c>
    </row>
    <row r="16" customFormat="false" ht="15.65" hidden="false" customHeight="true" outlineLevel="0" collapsed="false">
      <c r="A16" s="49" t="n">
        <v>7</v>
      </c>
      <c r="B16" s="50" t="str">
        <f aca="false">ORÇAMENTO!D54</f>
        <v>AMPLIAÇÃO DEPÓSITO</v>
      </c>
      <c r="C16" s="50"/>
      <c r="D16" s="51" t="n">
        <f aca="false">ORÇAMENTO!H54</f>
        <v>0</v>
      </c>
      <c r="E16" s="52" t="e">
        <f aca="false">D16/D27</f>
        <v>#DIV/0!</v>
      </c>
      <c r="F16" s="52"/>
      <c r="G16" s="51" t="n">
        <f aca="false">F16*D16</f>
        <v>0</v>
      </c>
      <c r="H16" s="52"/>
      <c r="I16" s="51" t="n">
        <f aca="false">H16*D16</f>
        <v>0</v>
      </c>
      <c r="J16" s="54"/>
      <c r="K16" s="51" t="n">
        <f aca="false">J16*D16</f>
        <v>0</v>
      </c>
      <c r="L16" s="53"/>
      <c r="M16" s="51" t="n">
        <f aca="false">L16*D16</f>
        <v>0</v>
      </c>
    </row>
    <row r="17" customFormat="false" ht="15.65" hidden="false" customHeight="true" outlineLevel="0" collapsed="false">
      <c r="A17" s="49" t="n">
        <v>8</v>
      </c>
      <c r="B17" s="50" t="str">
        <f aca="false">ORÇAMENTO!D87</f>
        <v>COZINHA NOVA</v>
      </c>
      <c r="C17" s="50"/>
      <c r="D17" s="51" t="n">
        <f aca="false">ORÇAMENTO!H87</f>
        <v>0</v>
      </c>
      <c r="E17" s="52" t="e">
        <f aca="false">D17/D27</f>
        <v>#DIV/0!</v>
      </c>
      <c r="F17" s="52"/>
      <c r="G17" s="51" t="n">
        <f aca="false">F17*D17</f>
        <v>0</v>
      </c>
      <c r="H17" s="52"/>
      <c r="I17" s="51" t="n">
        <f aca="false">H17*D17</f>
        <v>0</v>
      </c>
      <c r="J17" s="54"/>
      <c r="K17" s="51" t="n">
        <f aca="false">J17*D17</f>
        <v>0</v>
      </c>
      <c r="L17" s="53"/>
      <c r="M17" s="51" t="n">
        <f aca="false">L17*D17</f>
        <v>0</v>
      </c>
    </row>
    <row r="18" customFormat="false" ht="15.65" hidden="false" customHeight="true" outlineLevel="0" collapsed="false">
      <c r="A18" s="49" t="n">
        <v>9</v>
      </c>
      <c r="B18" s="50" t="str">
        <f aca="false">ORÇAMENTO!D106</f>
        <v>PINTURA</v>
      </c>
      <c r="C18" s="50"/>
      <c r="D18" s="51" t="n">
        <f aca="false">ORÇAMENTO!H106</f>
        <v>0</v>
      </c>
      <c r="E18" s="52" t="e">
        <f aca="false">D18/D27</f>
        <v>#DIV/0!</v>
      </c>
      <c r="F18" s="52"/>
      <c r="G18" s="51" t="n">
        <f aca="false">F18*D18</f>
        <v>0</v>
      </c>
      <c r="H18" s="52"/>
      <c r="I18" s="51" t="n">
        <f aca="false">H18*D18</f>
        <v>0</v>
      </c>
      <c r="J18" s="54"/>
      <c r="K18" s="51" t="n">
        <f aca="false">J18*D18</f>
        <v>0</v>
      </c>
      <c r="L18" s="53"/>
      <c r="M18" s="51" t="n">
        <f aca="false">L18*D18</f>
        <v>0</v>
      </c>
    </row>
    <row r="19" customFormat="false" ht="15.65" hidden="false" customHeight="true" outlineLevel="0" collapsed="false">
      <c r="A19" s="49" t="n">
        <v>10</v>
      </c>
      <c r="B19" s="50" t="str">
        <f aca="false">ORÇAMENTO!D112</f>
        <v>BANHEIRO FEM. MASC. E PNE</v>
      </c>
      <c r="C19" s="50"/>
      <c r="D19" s="51" t="n">
        <f aca="false">ORÇAMENTO!H112</f>
        <v>0</v>
      </c>
      <c r="E19" s="52" t="e">
        <f aca="false">D19/D27</f>
        <v>#DIV/0!</v>
      </c>
      <c r="F19" s="52"/>
      <c r="G19" s="51" t="n">
        <f aca="false">F19*D19</f>
        <v>0</v>
      </c>
      <c r="H19" s="52"/>
      <c r="I19" s="51" t="n">
        <f aca="false">H19*D19</f>
        <v>0</v>
      </c>
      <c r="J19" s="54"/>
      <c r="K19" s="51" t="n">
        <f aca="false">J19*D19</f>
        <v>0</v>
      </c>
      <c r="L19" s="53"/>
      <c r="M19" s="51" t="n">
        <f aca="false">L19*D19</f>
        <v>0</v>
      </c>
    </row>
    <row r="20" customFormat="false" ht="15.65" hidden="false" customHeight="true" outlineLevel="0" collapsed="false">
      <c r="A20" s="49" t="n">
        <v>11</v>
      </c>
      <c r="B20" s="50" t="str">
        <f aca="false">ORÇAMENTO!D173</f>
        <v>COBERTURA</v>
      </c>
      <c r="C20" s="50"/>
      <c r="D20" s="51" t="n">
        <f aca="false">ORÇAMENTO!H173</f>
        <v>0</v>
      </c>
      <c r="E20" s="52" t="e">
        <f aca="false">D20/D27</f>
        <v>#DIV/0!</v>
      </c>
      <c r="F20" s="52"/>
      <c r="G20" s="51" t="n">
        <f aca="false">F20*D20</f>
        <v>0</v>
      </c>
      <c r="H20" s="52"/>
      <c r="I20" s="51" t="n">
        <f aca="false">H20*D20</f>
        <v>0</v>
      </c>
      <c r="J20" s="54"/>
      <c r="K20" s="51" t="n">
        <f aca="false">J20*D20</f>
        <v>0</v>
      </c>
      <c r="L20" s="53"/>
      <c r="M20" s="51" t="n">
        <f aca="false">L20*D20</f>
        <v>0</v>
      </c>
    </row>
    <row r="21" customFormat="false" ht="15.65" hidden="false" customHeight="true" outlineLevel="0" collapsed="false">
      <c r="A21" s="49" t="n">
        <v>12</v>
      </c>
      <c r="B21" s="50" t="str">
        <f aca="false">ORÇAMENTO!D176</f>
        <v>ELÉTRICA E REDE</v>
      </c>
      <c r="C21" s="50"/>
      <c r="D21" s="51" t="n">
        <f aca="false">ORÇAMENTO!H176</f>
        <v>0</v>
      </c>
      <c r="E21" s="52" t="e">
        <f aca="false">D21/D27</f>
        <v>#DIV/0!</v>
      </c>
      <c r="F21" s="52"/>
      <c r="G21" s="51" t="n">
        <f aca="false">F21*D21</f>
        <v>0</v>
      </c>
      <c r="H21" s="52"/>
      <c r="I21" s="51" t="n">
        <f aca="false">H21*D21</f>
        <v>0</v>
      </c>
      <c r="J21" s="54"/>
      <c r="K21" s="51" t="n">
        <f aca="false">J21*D21</f>
        <v>0</v>
      </c>
      <c r="L21" s="53"/>
      <c r="M21" s="51" t="n">
        <f aca="false">L21*D21</f>
        <v>0</v>
      </c>
    </row>
    <row r="22" customFormat="false" ht="15.65" hidden="false" customHeight="true" outlineLevel="0" collapsed="false">
      <c r="A22" s="49" t="n">
        <v>13</v>
      </c>
      <c r="B22" s="50" t="str">
        <f aca="false">ORÇAMENTO!D190</f>
        <v>FACHADA</v>
      </c>
      <c r="C22" s="50"/>
      <c r="D22" s="51" t="n">
        <f aca="false">ORÇAMENTO!H190</f>
        <v>0</v>
      </c>
      <c r="E22" s="52" t="e">
        <f aca="false">D22/D27</f>
        <v>#DIV/0!</v>
      </c>
      <c r="F22" s="52"/>
      <c r="G22" s="51" t="n">
        <f aca="false">F22*D22</f>
        <v>0</v>
      </c>
      <c r="H22" s="52"/>
      <c r="I22" s="51" t="n">
        <f aca="false">H22*D22</f>
        <v>0</v>
      </c>
      <c r="J22" s="54"/>
      <c r="K22" s="51" t="n">
        <f aca="false">J22*D22</f>
        <v>0</v>
      </c>
      <c r="L22" s="53"/>
      <c r="M22" s="51" t="n">
        <f aca="false">L22*D22</f>
        <v>0</v>
      </c>
    </row>
    <row r="23" customFormat="false" ht="15.65" hidden="false" customHeight="true" outlineLevel="0" collapsed="false">
      <c r="A23" s="49" t="n">
        <v>14</v>
      </c>
      <c r="B23" s="50" t="str">
        <f aca="false">ORÇAMENTO!D216</f>
        <v>PREVENÇÃO E COMBATE À INCÊNDIO</v>
      </c>
      <c r="C23" s="50"/>
      <c r="D23" s="51" t="n">
        <f aca="false">ORÇAMENTO!H216</f>
        <v>0</v>
      </c>
      <c r="E23" s="52" t="e">
        <f aca="false">D23/D27</f>
        <v>#DIV/0!</v>
      </c>
      <c r="F23" s="52"/>
      <c r="G23" s="51" t="n">
        <f aca="false">F23*D23</f>
        <v>0</v>
      </c>
      <c r="H23" s="52"/>
      <c r="I23" s="51" t="n">
        <f aca="false">H23*D23</f>
        <v>0</v>
      </c>
      <c r="J23" s="54"/>
      <c r="K23" s="51" t="n">
        <f aca="false">J23*D23</f>
        <v>0</v>
      </c>
      <c r="L23" s="53"/>
      <c r="M23" s="51" t="n">
        <f aca="false">L23*D23</f>
        <v>0</v>
      </c>
    </row>
    <row r="24" customFormat="false" ht="15.65" hidden="false" customHeight="true" outlineLevel="0" collapsed="false">
      <c r="A24" s="49" t="n">
        <v>15</v>
      </c>
      <c r="B24" s="50" t="str">
        <f aca="false">ORÇAMENTO!D221</f>
        <v>LIMPEZA</v>
      </c>
      <c r="C24" s="50"/>
      <c r="D24" s="51" t="n">
        <f aca="false">ORÇAMENTO!H221</f>
        <v>0</v>
      </c>
      <c r="E24" s="52" t="e">
        <f aca="false">D24/D27</f>
        <v>#DIV/0!</v>
      </c>
      <c r="F24" s="52"/>
      <c r="G24" s="51" t="n">
        <f aca="false">F24*D24</f>
        <v>0</v>
      </c>
      <c r="H24" s="52"/>
      <c r="I24" s="51" t="n">
        <f aca="false">H24*D24</f>
        <v>0</v>
      </c>
      <c r="J24" s="54"/>
      <c r="K24" s="51" t="n">
        <f aca="false">J24*D24</f>
        <v>0</v>
      </c>
      <c r="L24" s="53"/>
      <c r="M24" s="51" t="n">
        <f aca="false">L24*D24</f>
        <v>0</v>
      </c>
    </row>
    <row r="25" customFormat="false" ht="15.65" hidden="false" customHeight="true" outlineLevel="0" collapsed="false">
      <c r="A25" s="49" t="n">
        <v>16</v>
      </c>
      <c r="B25" s="50" t="str">
        <f aca="false">ORÇAMENTO!D223</f>
        <v>IDENTIFICAÇÃO DA OBRA</v>
      </c>
      <c r="C25" s="50"/>
      <c r="D25" s="51" t="n">
        <f aca="false">ORÇAMENTO!H223</f>
        <v>0</v>
      </c>
      <c r="E25" s="52" t="e">
        <f aca="false">D25/D27</f>
        <v>#DIV/0!</v>
      </c>
      <c r="F25" s="52"/>
      <c r="G25" s="51" t="n">
        <f aca="false">F25*D25</f>
        <v>0</v>
      </c>
      <c r="H25" s="52"/>
      <c r="I25" s="51" t="n">
        <f aca="false">H25*D25</f>
        <v>0</v>
      </c>
      <c r="J25" s="54"/>
      <c r="K25" s="51" t="n">
        <f aca="false">J25*D25</f>
        <v>0</v>
      </c>
      <c r="L25" s="53"/>
      <c r="M25" s="51" t="n">
        <f aca="false">L25*D25</f>
        <v>0</v>
      </c>
    </row>
    <row r="26" customFormat="false" ht="10.5" hidden="false" customHeight="true" outlineLevel="0" collapsed="false">
      <c r="A26" s="55"/>
      <c r="B26" s="56"/>
      <c r="C26" s="56"/>
      <c r="D26" s="57"/>
      <c r="E26" s="58"/>
      <c r="F26" s="58"/>
      <c r="G26" s="57"/>
      <c r="H26" s="58"/>
      <c r="I26" s="57"/>
      <c r="J26" s="59"/>
      <c r="K26" s="59"/>
      <c r="L26" s="59"/>
      <c r="M26" s="59"/>
    </row>
    <row r="27" customFormat="false" ht="15.65" hidden="false" customHeight="true" outlineLevel="0" collapsed="false">
      <c r="A27" s="59"/>
      <c r="B27" s="60" t="s">
        <v>403</v>
      </c>
      <c r="C27" s="60"/>
      <c r="D27" s="61" t="n">
        <f aca="false">SUM(D10:D25)</f>
        <v>0</v>
      </c>
      <c r="E27" s="62" t="e">
        <f aca="false">SUM(E10:E25)</f>
        <v>#DIV/0!</v>
      </c>
      <c r="F27" s="62" t="e">
        <f aca="false">G27/D27</f>
        <v>#DIV/0!</v>
      </c>
      <c r="G27" s="61" t="n">
        <f aca="false">SUM(G10:G25)</f>
        <v>0</v>
      </c>
      <c r="H27" s="62" t="e">
        <f aca="false">I27/D27</f>
        <v>#DIV/0!</v>
      </c>
      <c r="I27" s="61" t="n">
        <f aca="false">SUM(I10:I25)</f>
        <v>0</v>
      </c>
      <c r="J27" s="62" t="e">
        <f aca="false">K27/D27</f>
        <v>#DIV/0!</v>
      </c>
      <c r="K27" s="61" t="n">
        <f aca="false">SUM(K10:K25)</f>
        <v>0</v>
      </c>
      <c r="L27" s="62" t="e">
        <f aca="false">M27/D27</f>
        <v>#DIV/0!</v>
      </c>
      <c r="M27" s="61" t="n">
        <f aca="false">SUM(M10:M25)</f>
        <v>0</v>
      </c>
    </row>
    <row r="28" customFormat="false" ht="15.65" hidden="false" customHeight="true" outlineLevel="0" collapsed="false">
      <c r="A28" s="59"/>
      <c r="B28" s="60" t="s">
        <v>404</v>
      </c>
      <c r="C28" s="60"/>
      <c r="D28" s="61" t="e">
        <f aca="false">M2*D27</f>
        <v>#VALUE!</v>
      </c>
      <c r="E28" s="63"/>
      <c r="F28" s="63"/>
      <c r="G28" s="64" t="e">
        <f aca="false">G27*M2</f>
        <v>#VALUE!</v>
      </c>
      <c r="H28" s="63"/>
      <c r="I28" s="64" t="e">
        <f aca="false">I27*M2</f>
        <v>#VALUE!</v>
      </c>
      <c r="J28" s="63"/>
      <c r="K28" s="64" t="e">
        <f aca="false">K27*M2</f>
        <v>#VALUE!</v>
      </c>
      <c r="L28" s="63"/>
      <c r="M28" s="64" t="e">
        <f aca="false">M27*M2</f>
        <v>#VALUE!</v>
      </c>
    </row>
    <row r="29" customFormat="false" ht="15.65" hidden="false" customHeight="true" outlineLevel="0" collapsed="false">
      <c r="A29" s="59"/>
      <c r="B29" s="60" t="s">
        <v>405</v>
      </c>
      <c r="C29" s="60"/>
      <c r="D29" s="65" t="e">
        <f aca="false">ROUNDUP(D27+D28,2)</f>
        <v>#VALUE!</v>
      </c>
      <c r="E29" s="59"/>
      <c r="F29" s="59"/>
      <c r="G29" s="65" t="e">
        <f aca="false">SUM(G27+G28)</f>
        <v>#VALUE!</v>
      </c>
      <c r="H29" s="59"/>
      <c r="I29" s="65" t="e">
        <f aca="false">SUM(I27+I28)</f>
        <v>#VALUE!</v>
      </c>
      <c r="J29" s="59"/>
      <c r="K29" s="65" t="e">
        <f aca="false">SUM(K27+K28)</f>
        <v>#VALUE!</v>
      </c>
      <c r="L29" s="59"/>
      <c r="M29" s="65" t="e">
        <f aca="false">SUM(M27+M28)</f>
        <v>#VALUE!</v>
      </c>
    </row>
    <row r="30" customFormat="false" ht="35.25" hidden="false" customHeight="true" outlineLevel="0" collapsed="false">
      <c r="A30" s="66"/>
      <c r="B30" s="66"/>
      <c r="C30" s="66"/>
      <c r="D30" s="66"/>
      <c r="E30" s="66"/>
      <c r="F30" s="66"/>
      <c r="G30" s="66"/>
      <c r="H30" s="66"/>
      <c r="I30" s="66"/>
    </row>
    <row r="31" customFormat="false" ht="15" hidden="false" customHeight="true" outlineLevel="0" collapsed="false">
      <c r="A31" s="66"/>
      <c r="B31" s="67"/>
      <c r="C31" s="67"/>
      <c r="D31" s="67"/>
      <c r="E31" s="67"/>
      <c r="F31" s="67" t="s">
        <v>406</v>
      </c>
      <c r="G31" s="67"/>
      <c r="H31" s="67"/>
      <c r="I31" s="67"/>
      <c r="J31" s="67"/>
      <c r="K31" s="67"/>
      <c r="L31" s="67"/>
      <c r="M31" s="67"/>
    </row>
    <row r="32" customFormat="false" ht="15" hidden="false" customHeight="false" outlineLevel="0" collapsed="false">
      <c r="A32" s="66"/>
      <c r="B32" s="68" t="s">
        <v>407</v>
      </c>
      <c r="C32" s="68"/>
      <c r="D32" s="68"/>
      <c r="E32" s="68"/>
      <c r="F32" s="69" t="s">
        <v>408</v>
      </c>
      <c r="G32" s="69"/>
      <c r="H32" s="69" t="s">
        <v>409</v>
      </c>
      <c r="I32" s="69"/>
      <c r="J32" s="69" t="s">
        <v>410</v>
      </c>
      <c r="K32" s="69"/>
      <c r="L32" s="69" t="s">
        <v>411</v>
      </c>
      <c r="M32" s="69"/>
    </row>
    <row r="33" customFormat="false" ht="15" hidden="false" customHeight="false" outlineLevel="0" collapsed="false">
      <c r="A33" s="66"/>
      <c r="B33" s="68" t="s">
        <v>412</v>
      </c>
      <c r="C33" s="68"/>
      <c r="D33" s="68"/>
      <c r="E33" s="68"/>
      <c r="F33" s="70" t="e">
        <f aca="false">G29</f>
        <v>#VALUE!</v>
      </c>
      <c r="G33" s="70"/>
      <c r="H33" s="70" t="e">
        <f aca="false">I29</f>
        <v>#VALUE!</v>
      </c>
      <c r="I33" s="70"/>
      <c r="J33" s="70" t="e">
        <f aca="false">K29</f>
        <v>#VALUE!</v>
      </c>
      <c r="K33" s="70"/>
      <c r="L33" s="70" t="e">
        <f aca="false">M29</f>
        <v>#VALUE!</v>
      </c>
      <c r="M33" s="70"/>
    </row>
    <row r="34" customFormat="false" ht="15" hidden="false" customHeight="false" outlineLevel="0" collapsed="false">
      <c r="A34" s="66"/>
      <c r="B34" s="66"/>
      <c r="C34" s="66"/>
      <c r="D34" s="66"/>
      <c r="E34" s="66"/>
      <c r="F34" s="66"/>
      <c r="G34" s="66"/>
      <c r="H34" s="66"/>
      <c r="I34" s="66"/>
    </row>
    <row r="36" customFormat="false" ht="15" hidden="false" customHeight="false" outlineLevel="0" collapsed="false">
      <c r="B36" s="71" t="str">
        <f aca="false">ORÇAMENTO!B226</f>
        <v>Paraguaçu Paulista, 06 de Abril de 2023</v>
      </c>
      <c r="C36" s="71"/>
      <c r="D36" s="71"/>
      <c r="E36" s="71"/>
    </row>
    <row r="40" customFormat="false" ht="50.7" hidden="false" customHeight="true" outlineLevel="0" collapsed="false">
      <c r="A40" s="72" t="s">
        <v>413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</row>
    <row r="42" customFormat="false" ht="12.8" hidden="false" customHeight="false" outlineLevel="0" collapsed="false">
      <c r="C42" s="73"/>
    </row>
  </sheetData>
  <mergeCells count="49">
    <mergeCell ref="A1:B1"/>
    <mergeCell ref="C1:M1"/>
    <mergeCell ref="A2:K2"/>
    <mergeCell ref="A3:H3"/>
    <mergeCell ref="I3:M3"/>
    <mergeCell ref="A4:H5"/>
    <mergeCell ref="I4:M5"/>
    <mergeCell ref="A6:M6"/>
    <mergeCell ref="A7:M7"/>
    <mergeCell ref="A8:A9"/>
    <mergeCell ref="B8:C9"/>
    <mergeCell ref="D8:E8"/>
    <mergeCell ref="F8:G8"/>
    <mergeCell ref="H8:I8"/>
    <mergeCell ref="J8:K8"/>
    <mergeCell ref="L8:M8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7:C27"/>
    <mergeCell ref="B28:C28"/>
    <mergeCell ref="B29:C29"/>
    <mergeCell ref="B31:E31"/>
    <mergeCell ref="F31:M31"/>
    <mergeCell ref="B32:E32"/>
    <mergeCell ref="F32:G32"/>
    <mergeCell ref="H32:I32"/>
    <mergeCell ref="J32:K32"/>
    <mergeCell ref="L32:M32"/>
    <mergeCell ref="B33:E33"/>
    <mergeCell ref="F33:G33"/>
    <mergeCell ref="H33:I33"/>
    <mergeCell ref="J33:K33"/>
    <mergeCell ref="L33:M33"/>
    <mergeCell ref="B36:E36"/>
    <mergeCell ref="A40:M40"/>
  </mergeCells>
  <printOptions headings="false" gridLines="false" gridLinesSet="true" horizontalCentered="false" verticalCentered="false"/>
  <pageMargins left="0.441666666666667" right="0.377083333333333" top="0.341666666666667" bottom="0.529861111111111" header="0.511805555555555" footer="0.363194444444444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LibreOffice/5.4.4.2$Windows_X86_64 LibreOffice_project/2524958677847fb3bb44820e40380acbe820f960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2023-04-06T18:19:17Z</dcterms:created>
  <dc:creator>axlsx</dc:creator>
  <dc:description/>
  <dc:language>pt-BR</dc:language>
  <cp:lastModifiedBy/>
  <dcterms:modified xsi:type="dcterms:W3CDTF">2023-04-11T09:19:07Z</dcterms:modified>
  <cp:revision>8</cp:revision>
  <dc:subject/>
  <dc:title/>
</cp:coreProperties>
</file>