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00 SECRETARIA DE DESENVOLVIMENTO REGIONAL\VESTIÁRIOS JOSÉ DO PITO\"/>
    </mc:Choice>
  </mc:AlternateContent>
  <xr:revisionPtr revIDLastSave="0" documentId="8_{663DFA50-F182-4480-BF58-9D2D64D3B9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7" i="3" l="1"/>
  <c r="I63" i="3"/>
  <c r="I5" i="3"/>
  <c r="I132" i="3"/>
  <c r="I124" i="3"/>
  <c r="I122" i="3"/>
  <c r="I117" i="3"/>
  <c r="I113" i="3"/>
  <c r="I110" i="3"/>
  <c r="I102" i="3"/>
  <c r="I97" i="3"/>
  <c r="I91" i="3"/>
  <c r="I89" i="3"/>
  <c r="I82" i="3"/>
  <c r="I75" i="3"/>
  <c r="I68" i="3"/>
  <c r="I64" i="3"/>
  <c r="I61" i="3"/>
  <c r="I54" i="3"/>
  <c r="I45" i="3"/>
  <c r="I38" i="3"/>
  <c r="I33" i="3"/>
  <c r="I30" i="3"/>
  <c r="I21" i="3"/>
  <c r="I9" i="3"/>
  <c r="I6" i="3"/>
  <c r="I133" i="3"/>
  <c r="I126" i="3"/>
  <c r="I127" i="3"/>
  <c r="I128" i="3"/>
  <c r="I129" i="3"/>
  <c r="I130" i="3"/>
  <c r="I131" i="3"/>
  <c r="I125" i="3"/>
  <c r="I123" i="3"/>
  <c r="I119" i="3"/>
  <c r="I120" i="3"/>
  <c r="I121" i="3"/>
  <c r="I118" i="3"/>
  <c r="I115" i="3"/>
  <c r="I116" i="3"/>
  <c r="I114" i="3"/>
  <c r="I112" i="3"/>
  <c r="I111" i="3"/>
  <c r="I104" i="3"/>
  <c r="I105" i="3"/>
  <c r="I106" i="3"/>
  <c r="I107" i="3"/>
  <c r="I108" i="3"/>
  <c r="I109" i="3"/>
  <c r="I103" i="3"/>
  <c r="I99" i="3"/>
  <c r="I100" i="3"/>
  <c r="I101" i="3"/>
  <c r="I98" i="3"/>
  <c r="I93" i="3"/>
  <c r="I94" i="3"/>
  <c r="I95" i="3"/>
  <c r="I96" i="3"/>
  <c r="I92" i="3"/>
  <c r="I90" i="3"/>
  <c r="I84" i="3"/>
  <c r="I85" i="3"/>
  <c r="I86" i="3"/>
  <c r="I87" i="3"/>
  <c r="I88" i="3"/>
  <c r="I83" i="3"/>
  <c r="I77" i="3"/>
  <c r="I78" i="3"/>
  <c r="I79" i="3"/>
  <c r="I80" i="3"/>
  <c r="I81" i="3"/>
  <c r="I76" i="3"/>
  <c r="I70" i="3"/>
  <c r="I71" i="3"/>
  <c r="I72" i="3"/>
  <c r="I73" i="3"/>
  <c r="I74" i="3"/>
  <c r="I69" i="3"/>
  <c r="I66" i="3"/>
  <c r="I67" i="3"/>
  <c r="I65" i="3"/>
  <c r="I62" i="3"/>
  <c r="I56" i="3"/>
  <c r="I57" i="3"/>
  <c r="I58" i="3"/>
  <c r="I59" i="3"/>
  <c r="I60" i="3"/>
  <c r="I55" i="3"/>
  <c r="I47" i="3"/>
  <c r="I48" i="3"/>
  <c r="I49" i="3"/>
  <c r="I50" i="3"/>
  <c r="I51" i="3"/>
  <c r="I52" i="3"/>
  <c r="I53" i="3"/>
  <c r="I46" i="3"/>
  <c r="I40" i="3"/>
  <c r="I41" i="3"/>
  <c r="I42" i="3"/>
  <c r="I43" i="3"/>
  <c r="I44" i="3"/>
  <c r="I39" i="3"/>
  <c r="I35" i="3"/>
  <c r="I36" i="3"/>
  <c r="I37" i="3"/>
  <c r="I34" i="3"/>
  <c r="I32" i="3"/>
  <c r="I31" i="3"/>
  <c r="I23" i="3"/>
  <c r="I24" i="3"/>
  <c r="I25" i="3"/>
  <c r="I26" i="3"/>
  <c r="I27" i="3"/>
  <c r="I28" i="3"/>
  <c r="I29" i="3"/>
  <c r="I22" i="3"/>
  <c r="I11" i="3"/>
  <c r="I12" i="3"/>
  <c r="I13" i="3"/>
  <c r="I14" i="3"/>
  <c r="I15" i="3"/>
  <c r="I16" i="3"/>
  <c r="I17" i="3"/>
  <c r="I18" i="3"/>
  <c r="I19" i="3"/>
  <c r="I20" i="3"/>
  <c r="I10" i="3"/>
  <c r="H133" i="3"/>
  <c r="H126" i="3"/>
  <c r="H127" i="3"/>
  <c r="H128" i="3"/>
  <c r="H129" i="3"/>
  <c r="H130" i="3"/>
  <c r="H131" i="3"/>
  <c r="H125" i="3"/>
  <c r="H123" i="3"/>
  <c r="H119" i="3"/>
  <c r="H120" i="3"/>
  <c r="H121" i="3"/>
  <c r="H118" i="3"/>
  <c r="H115" i="3"/>
  <c r="H116" i="3"/>
  <c r="H114" i="3"/>
  <c r="H112" i="3"/>
  <c r="H111" i="3"/>
  <c r="H104" i="3"/>
  <c r="H105" i="3"/>
  <c r="H106" i="3"/>
  <c r="H107" i="3"/>
  <c r="H108" i="3"/>
  <c r="H109" i="3"/>
  <c r="H103" i="3"/>
  <c r="H99" i="3"/>
  <c r="H100" i="3"/>
  <c r="H101" i="3"/>
  <c r="H98" i="3"/>
  <c r="H93" i="3"/>
  <c r="H94" i="3"/>
  <c r="H95" i="3"/>
  <c r="H96" i="3"/>
  <c r="H92" i="3"/>
  <c r="H90" i="3"/>
  <c r="H84" i="3"/>
  <c r="H85" i="3"/>
  <c r="H86" i="3"/>
  <c r="H87" i="3"/>
  <c r="H88" i="3"/>
  <c r="H83" i="3"/>
  <c r="H77" i="3"/>
  <c r="H78" i="3"/>
  <c r="H79" i="3"/>
  <c r="H80" i="3"/>
  <c r="H81" i="3"/>
  <c r="H76" i="3"/>
  <c r="H70" i="3"/>
  <c r="H71" i="3"/>
  <c r="H72" i="3"/>
  <c r="H73" i="3"/>
  <c r="H74" i="3"/>
  <c r="H69" i="3"/>
  <c r="H66" i="3"/>
  <c r="H67" i="3"/>
  <c r="H65" i="3"/>
  <c r="H62" i="3"/>
  <c r="H56" i="3"/>
  <c r="H57" i="3"/>
  <c r="H58" i="3"/>
  <c r="H59" i="3"/>
  <c r="H60" i="3"/>
  <c r="H55" i="3"/>
  <c r="H47" i="3"/>
  <c r="H48" i="3"/>
  <c r="H49" i="3"/>
  <c r="H50" i="3"/>
  <c r="H51" i="3"/>
  <c r="H52" i="3"/>
  <c r="H53" i="3"/>
  <c r="H46" i="3"/>
  <c r="H40" i="3"/>
  <c r="H41" i="3"/>
  <c r="H42" i="3"/>
  <c r="H43" i="3"/>
  <c r="H44" i="3"/>
  <c r="H39" i="3"/>
  <c r="H35" i="3"/>
  <c r="H36" i="3"/>
  <c r="H37" i="3"/>
  <c r="H34" i="3"/>
  <c r="H32" i="3"/>
  <c r="H31" i="3"/>
  <c r="H23" i="3"/>
  <c r="H24" i="3"/>
  <c r="H25" i="3"/>
  <c r="H26" i="3"/>
  <c r="H27" i="3"/>
  <c r="H28" i="3"/>
  <c r="H29" i="3"/>
  <c r="H22" i="3"/>
  <c r="H11" i="3"/>
  <c r="H12" i="3"/>
  <c r="H13" i="3"/>
  <c r="H14" i="3"/>
  <c r="H15" i="3"/>
  <c r="H16" i="3"/>
  <c r="H17" i="3"/>
  <c r="H18" i="3"/>
  <c r="H19" i="3"/>
  <c r="H20" i="3"/>
  <c r="H10" i="3"/>
  <c r="H8" i="3"/>
  <c r="I8" i="3" s="1"/>
  <c r="I7" i="3"/>
  <c r="H7" i="3"/>
</calcChain>
</file>

<file path=xl/sharedStrings.xml><?xml version="1.0" encoding="utf-8"?>
<sst xmlns="http://schemas.openxmlformats.org/spreadsheetml/2006/main" count="591" uniqueCount="333">
  <si>
    <t>Obra</t>
  </si>
  <si>
    <t>Bancos</t>
  </si>
  <si>
    <t>B.D.I.</t>
  </si>
  <si>
    <t>Encargos Sociais</t>
  </si>
  <si>
    <t>25,0%</t>
  </si>
  <si>
    <t>Desonerado: 0,00%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</si>
  <si>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</si>
  <si>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</si>
  <si>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</si>
  <si>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</si>
  <si>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</si>
  <si>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</si>
  <si>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</si>
  <si>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</si>
  <si>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</si>
  <si>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</si>
  <si>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Vestiário 1 - Reforma</t>
  </si>
  <si>
    <t xml:space="preserve"> 1.1 </t>
  </si>
  <si>
    <t>Serviços Preliminares</t>
  </si>
  <si>
    <t xml:space="preserve"> 1.1.1 </t>
  </si>
  <si>
    <t xml:space="preserve"> 02.08.020 </t>
  </si>
  <si>
    <t>Placa de identificação para obra</t>
  </si>
  <si>
    <t>m²</t>
  </si>
  <si>
    <t xml:space="preserve"> 1.1.2 </t>
  </si>
  <si>
    <t xml:space="preserve"> 55.01.140 </t>
  </si>
  <si>
    <t>Limpeza de superfície com hidrojateamento</t>
  </si>
  <si>
    <t xml:space="preserve"> 1.2 </t>
  </si>
  <si>
    <t>Retiradas e Demolições</t>
  </si>
  <si>
    <t xml:space="preserve"> 1.2.1 </t>
  </si>
  <si>
    <t xml:space="preserve"> 04.11.020 </t>
  </si>
  <si>
    <t>Retirada de aparelho sanitário incluindo acessórios</t>
  </si>
  <si>
    <t>UN</t>
  </si>
  <si>
    <t xml:space="preserve"> 1.2.2 </t>
  </si>
  <si>
    <t xml:space="preserve"> 03.04.020 </t>
  </si>
  <si>
    <t>Demolição manual de revestimento cerâmico, incluindo a base</t>
  </si>
  <si>
    <t xml:space="preserve"> 1.2.3 </t>
  </si>
  <si>
    <t xml:space="preserve"> 04.09.020 </t>
  </si>
  <si>
    <t>Retirada de esquadria metálica em geral</t>
  </si>
  <si>
    <t xml:space="preserve"> 1.2.4 </t>
  </si>
  <si>
    <t xml:space="preserve"> 03.02.040 </t>
  </si>
  <si>
    <t>Demolição manual de alvenaria de elevação ou elemento vazado, incluindo revestimento</t>
  </si>
  <si>
    <t>m³</t>
  </si>
  <si>
    <t xml:space="preserve"> 1.2.5 </t>
  </si>
  <si>
    <t xml:space="preserve"> 03.01.020 </t>
  </si>
  <si>
    <t>Demolição manual de concreto simples</t>
  </si>
  <si>
    <t xml:space="preserve"> 1.2.6 </t>
  </si>
  <si>
    <t xml:space="preserve"> 90443 </t>
  </si>
  <si>
    <t>SINAPI</t>
  </si>
  <si>
    <t>RASGO EM ALVENARIA PARA RAMAIS/ DISTRIBUIÇÃO COM DIAMETROS MENORES OU IGUAIS A 40 MM. AF_05/2015</t>
  </si>
  <si>
    <t>M</t>
  </si>
  <si>
    <t xml:space="preserve"> 1.2.7 </t>
  </si>
  <si>
    <t xml:space="preserve"> 05.07.040 </t>
  </si>
  <si>
    <t>Remoção de entulho separado de obra com caçamba metálica - terra, alvenaria, concreto, argamassa, madeira, papel, plástico ou metal</t>
  </si>
  <si>
    <t xml:space="preserve"> 1.2.8 </t>
  </si>
  <si>
    <t xml:space="preserve"> 90444 </t>
  </si>
  <si>
    <t>RASGO EM CONTRAPISO PARA RAMAIS/ DISTRIBUIÇÃO COM DIÂMETROS MENORES OU IGUAIS A 40 MM. AF_05/2015</t>
  </si>
  <si>
    <t xml:space="preserve"> 1.2.9 </t>
  </si>
  <si>
    <t xml:space="preserve"> 90447 </t>
  </si>
  <si>
    <t>RASGO EM ALVENARIA PARA ELETRODUTOS COM DIAMETROS MENORES OU IGUAIS A 40 MM. AF_05/2015</t>
  </si>
  <si>
    <t xml:space="preserve"> 1.2.10 </t>
  </si>
  <si>
    <t xml:space="preserve"> 04.17.020 </t>
  </si>
  <si>
    <t>Remoção de aparelho de iluminação ou projetor fixo em teto, piso ou parede</t>
  </si>
  <si>
    <t xml:space="preserve"> 1.2.11 </t>
  </si>
  <si>
    <t xml:space="preserve"> 03.10.140 </t>
  </si>
  <si>
    <t>Remoção de pintura em massa com lixamento</t>
  </si>
  <si>
    <t xml:space="preserve"> 1.3 </t>
  </si>
  <si>
    <t>Vedações, Piso e Revestimentos</t>
  </si>
  <si>
    <t xml:space="preserve"> 1.3.1 </t>
  </si>
  <si>
    <t xml:space="preserve"> 18.11.032 </t>
  </si>
  <si>
    <t>Revestimento em placa cerâmica esmaltada de 15x15 cm, tipo monocolor, assentado e rejuntado com argamassa industrializada</t>
  </si>
  <si>
    <t xml:space="preserve"> 1.3.2 </t>
  </si>
  <si>
    <t xml:space="preserve"> 17.01.020 </t>
  </si>
  <si>
    <t>Argamassa de regularização e/ou proteção</t>
  </si>
  <si>
    <t xml:space="preserve"> 1.3.3 </t>
  </si>
  <si>
    <t xml:space="preserve"> 18.06.142 </t>
  </si>
  <si>
    <t>Placa cerâmica esmaltada antiderrapante PEI-5 para área interna com saída para o exterior, grupo de absorção BIIa, resistência química A, assentado com argamassa colante industrializada</t>
  </si>
  <si>
    <t xml:space="preserve"> 1.3.4 </t>
  </si>
  <si>
    <t xml:space="preserve"> 18.06.143 </t>
  </si>
  <si>
    <t>Rodapé em placa cerâmica esmaltada antiderrapante PEI-5 para área interna com saída para o exterior, grupo de absorção BIIa, resistência química A, assentado com argamassa colante industrializada</t>
  </si>
  <si>
    <t xml:space="preserve"> 1.3.5 </t>
  </si>
  <si>
    <t xml:space="preserve"> 17.02.220 </t>
  </si>
  <si>
    <t>Reboco</t>
  </si>
  <si>
    <t xml:space="preserve"> 1.3.6 </t>
  </si>
  <si>
    <t xml:space="preserve"> 17.02.020 </t>
  </si>
  <si>
    <t>Chapisco</t>
  </si>
  <si>
    <t xml:space="preserve"> 1.3.7 </t>
  </si>
  <si>
    <t xml:space="preserve"> 17.02.120 </t>
  </si>
  <si>
    <t>Emboço comum</t>
  </si>
  <si>
    <t xml:space="preserve"> 1.3.8 </t>
  </si>
  <si>
    <t xml:space="preserve"> 14.04.210 </t>
  </si>
  <si>
    <t>Alvenaria de bloco cerâmico de vedação, uso revestido, de 14 cm</t>
  </si>
  <si>
    <t xml:space="preserve"> 1.4 </t>
  </si>
  <si>
    <t>Pintura</t>
  </si>
  <si>
    <t xml:space="preserve"> 1.4.1 </t>
  </si>
  <si>
    <t xml:space="preserve"> 33.10.050 </t>
  </si>
  <si>
    <t>Tinta acrílica em massa, inclusive preparo</t>
  </si>
  <si>
    <t xml:space="preserve"> 1.4.2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</si>
  <si>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</si>
  <si>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</si>
  <si>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1.5 </t>
  </si>
  <si>
    <t>Portas e Janelas</t>
  </si>
  <si>
    <t xml:space="preserve"> 1.5.1 </t>
  </si>
  <si>
    <t xml:space="preserve"> 25.01.050 </t>
  </si>
  <si>
    <t>Caixilho em alumínio maxim-ar com vidro, linha comercial</t>
  </si>
  <si>
    <t xml:space="preserve"> 1.5.2 </t>
  </si>
  <si>
    <t xml:space="preserve"> 24.02.060 </t>
  </si>
  <si>
    <t>Porta/portão de abrir em chapa, sob medida</t>
  </si>
  <si>
    <t xml:space="preserve"> 1.5.3 </t>
  </si>
  <si>
    <t xml:space="preserve"> 25.02.110 </t>
  </si>
  <si>
    <t>Porta veneziana de abrir em alumínio, sob medida</t>
  </si>
  <si>
    <t xml:space="preserve"> 1.5.4 </t>
  </si>
  <si>
    <t xml:space="preserve"> 19.01.062 </t>
  </si>
  <si>
    <t>Peitoril e/ou soleira em granito, espessura de 2 cm e largura até 20 cm, acabamento polido</t>
  </si>
  <si>
    <t xml:space="preserve"> 1.6 </t>
  </si>
  <si>
    <t>Instalações Hidrossanitárias</t>
  </si>
  <si>
    <t xml:space="preserve"> 1.6.1 </t>
  </si>
  <si>
    <t xml:space="preserve"> 43.02.010 </t>
  </si>
  <si>
    <t>Chuveiro frio em PVC, diâmetro de 10 cm</t>
  </si>
  <si>
    <t xml:space="preserve"> 1.6.2 </t>
  </si>
  <si>
    <t xml:space="preserve"> 47.02.110 </t>
  </si>
  <si>
    <t>Registro de pressão em latão fundido cromado com canopla, DN= 3/4´ - linha especial</t>
  </si>
  <si>
    <t xml:space="preserve"> 1.6.3 </t>
  </si>
  <si>
    <t xml:space="preserve"> 46.01.020 </t>
  </si>
  <si>
    <t>Tubo de PVC rígido soldável marrom, DN= 25 mm, (3/4´), inclusive conexões</t>
  </si>
  <si>
    <t xml:space="preserve"> 1.6.4 </t>
  </si>
  <si>
    <t xml:space="preserve"> 49.04.010 </t>
  </si>
  <si>
    <t>Ralo seco em PVC rígido de 100 x 40 mm, com grelha</t>
  </si>
  <si>
    <t xml:space="preserve"> 1.6.5 </t>
  </si>
  <si>
    <t xml:space="preserve"> 46.02.010 </t>
  </si>
  <si>
    <t>Tubo de PVC rígido branco, pontas lisas, soldável, linha esgoto série normal, DN= 40 mm, inclusive conexões</t>
  </si>
  <si>
    <t xml:space="preserve"> 1.6.6 </t>
  </si>
  <si>
    <t xml:space="preserve"> 44.03.400 </t>
  </si>
  <si>
    <t>Torneira curta com rosca para uso geral, em latão fundido cromado, DN= 3/4´</t>
  </si>
  <si>
    <t xml:space="preserve"> 1.7 </t>
  </si>
  <si>
    <t>Rampa</t>
  </si>
  <si>
    <t xml:space="preserve"> 1.7.1 </t>
  </si>
  <si>
    <t xml:space="preserve"> 98524 </t>
  </si>
  <si>
    <t>LIMPEZA MANUAL DE VEGETAÇÃO EM TERRENO COM ENXADA.AF_05/2018</t>
  </si>
  <si>
    <t xml:space="preserve"> 1.7.2 </t>
  </si>
  <si>
    <t xml:space="preserve"> 06.12.020 </t>
  </si>
  <si>
    <t>Aterro manual apiloado de área interna com maço de 30 kg</t>
  </si>
  <si>
    <t xml:space="preserve"> 1.7.3 </t>
  </si>
  <si>
    <t xml:space="preserve"> 11.18.040 </t>
  </si>
  <si>
    <t>Lastro de pedra britada</t>
  </si>
  <si>
    <t xml:space="preserve"> 1.7.4 </t>
  </si>
  <si>
    <t xml:space="preserve"> 09.01.030 </t>
  </si>
  <si>
    <t>Forma em madeira comum para estrutura</t>
  </si>
  <si>
    <t xml:space="preserve"> 1.7.5 </t>
  </si>
  <si>
    <t xml:space="preserve"> 10.01.040 </t>
  </si>
  <si>
    <t>Armadura em barra de aço CA-50 (A ou B) fyk = 500 MPa</t>
  </si>
  <si>
    <t>KG</t>
  </si>
  <si>
    <t xml:space="preserve"> 1.7.6 </t>
  </si>
  <si>
    <t xml:space="preserve"> 11.04.060 </t>
  </si>
  <si>
    <t>Concreto não estrutural executado no local, mínimo 300 kg cimento / m³</t>
  </si>
  <si>
    <t xml:space="preserve"> 1.7.7 </t>
  </si>
  <si>
    <t xml:space="preserve"> 11.16.020 </t>
  </si>
  <si>
    <t>Lançamento, espalhamento e adensamento de concreto ou massa em lastro e/ou enchimento</t>
  </si>
  <si>
    <t xml:space="preserve"> 1.7.8 </t>
  </si>
  <si>
    <t xml:space="preserve"> 24.03.310 </t>
  </si>
  <si>
    <t>Corrimão tubular em aço galvanizado, diâmetro 1 1/2´</t>
  </si>
  <si>
    <t xml:space="preserve"> 1.8 </t>
  </si>
  <si>
    <t>Instalações elétricas</t>
  </si>
  <si>
    <t xml:space="preserve"> 1.8.1 </t>
  </si>
  <si>
    <t xml:space="preserve"> 41.31.070 </t>
  </si>
  <si>
    <t>Luminária LED quadrada de sobrepor com difusor prismático translúcido, 4000 K, fluxo luminoso de 1363 a 1800 lm, potência de 15 a 24 W</t>
  </si>
  <si>
    <t xml:space="preserve"> 1.8.2 </t>
  </si>
  <si>
    <t xml:space="preserve"> 39.02.016 </t>
  </si>
  <si>
    <t>Cabo de cobre de 2,5 mm², isolamento 750 V - isolação em PVC 70°C</t>
  </si>
  <si>
    <t xml:space="preserve"> 1.8.3 </t>
  </si>
  <si>
    <t xml:space="preserve"> 41.02.580 </t>
  </si>
  <si>
    <t>Lâmpada LED 13,5W, com base E-27, 1400 até 1510lm</t>
  </si>
  <si>
    <t xml:space="preserve"> 1.8.4 </t>
  </si>
  <si>
    <t xml:space="preserve"> 38.19.020 </t>
  </si>
  <si>
    <t>Eletroduto de PVC corrugado flexível leve, diâmetro externo de 20 mm</t>
  </si>
  <si>
    <t xml:space="preserve"> 1.8.5 </t>
  </si>
  <si>
    <t xml:space="preserve"> 41.13.102 </t>
  </si>
  <si>
    <t>Luminária blindada tipo arandela de 45º e 90º, para lâmpada LED</t>
  </si>
  <si>
    <t xml:space="preserve"> 1.8.6 </t>
  </si>
  <si>
    <t xml:space="preserve"> 40.20.120 </t>
  </si>
  <si>
    <t>Placa de 4´ x 2´</t>
  </si>
  <si>
    <t xml:space="preserve"> 1.9 </t>
  </si>
  <si>
    <t>Serviços Complementares</t>
  </si>
  <si>
    <t xml:space="preserve"> 1.9.1 </t>
  </si>
  <si>
    <t xml:space="preserve"> 55.01.020 </t>
  </si>
  <si>
    <t>Limpeza final da obra</t>
  </si>
  <si>
    <t xml:space="preserve"> 2 </t>
  </si>
  <si>
    <t>Vestiário - 2 - Reforma com Ampliação</t>
  </si>
  <si>
    <t xml:space="preserve"> 2.1 </t>
  </si>
  <si>
    <t xml:space="preserve"> 2.1.1 </t>
  </si>
  <si>
    <t xml:space="preserve"> 02.10.020 </t>
  </si>
  <si>
    <t>Locação de obra de edificação</t>
  </si>
  <si>
    <t xml:space="preserve"> 2.1.2 </t>
  </si>
  <si>
    <t xml:space="preserve"> 2.1.3 </t>
  </si>
  <si>
    <t xml:space="preserve"> 05.08.060 </t>
  </si>
  <si>
    <t>Transporte de entulho, para distâncias superiores ao 3° km até o 5° km</t>
  </si>
  <si>
    <t xml:space="preserve"> 2.2 </t>
  </si>
  <si>
    <t xml:space="preserve"> 2.2.1 </t>
  </si>
  <si>
    <t xml:space="preserve"> 2.2.2 </t>
  </si>
  <si>
    <t xml:space="preserve"> 06.02.020 </t>
  </si>
  <si>
    <t>Escavação manual em solo de 1ª e 2ª categoria em vala ou cava até 1,5 m</t>
  </si>
  <si>
    <t xml:space="preserve"> 2.2.3 </t>
  </si>
  <si>
    <t xml:space="preserve"> 2.2.4 </t>
  </si>
  <si>
    <t xml:space="preserve"> 04.08.060 </t>
  </si>
  <si>
    <t>Retirada de batente com guarnição e peças lineares em madeira, chumbados</t>
  </si>
  <si>
    <t xml:space="preserve"> 2.2.5 </t>
  </si>
  <si>
    <t xml:space="preserve"> 2.2.6 </t>
  </si>
  <si>
    <t xml:space="preserve"> 2.3 </t>
  </si>
  <si>
    <t>Fundações</t>
  </si>
  <si>
    <t xml:space="preserve"> 2.3.1 </t>
  </si>
  <si>
    <t xml:space="preserve"> 2.3.2 </t>
  </si>
  <si>
    <t xml:space="preserve"> 2.3.3 </t>
  </si>
  <si>
    <t xml:space="preserve"> 10.01.060 </t>
  </si>
  <si>
    <t>Armadura em barra de aço CA-60 (A ou B) fyk = 600 MPa</t>
  </si>
  <si>
    <t xml:space="preserve"> 2.3.4 </t>
  </si>
  <si>
    <t xml:space="preserve"> 11.01.130 </t>
  </si>
  <si>
    <t>Concreto usinado, fck = 25 MPa</t>
  </si>
  <si>
    <t xml:space="preserve"> 2.3.5 </t>
  </si>
  <si>
    <t xml:space="preserve"> 11.16.060 </t>
  </si>
  <si>
    <t>Lançamento e adensamento de concreto ou massa em estrutura</t>
  </si>
  <si>
    <t xml:space="preserve"> 2.3.6 </t>
  </si>
  <si>
    <t xml:space="preserve"> 09.01.020 </t>
  </si>
  <si>
    <t>Forma em madeira comum para fundação</t>
  </si>
  <si>
    <t xml:space="preserve"> 2.4 </t>
  </si>
  <si>
    <t>Superestrutura</t>
  </si>
  <si>
    <t xml:space="preserve"> 2.4.1 </t>
  </si>
  <si>
    <t xml:space="preserve"> 2.4.2 </t>
  </si>
  <si>
    <t xml:space="preserve"> 2.4.3 </t>
  </si>
  <si>
    <t xml:space="preserve"> 2.4.4 </t>
  </si>
  <si>
    <t xml:space="preserve"> 2.4.5 </t>
  </si>
  <si>
    <t xml:space="preserve"> 2.4.6 </t>
  </si>
  <si>
    <t xml:space="preserve"> 13.02.150 </t>
  </si>
  <si>
    <t>Laje pré-fabricada mista vigota protendida/lajota cerâmica - LP 12 (8+4) e capa com concreto de 25 MPa</t>
  </si>
  <si>
    <t xml:space="preserve"> 2.5 </t>
  </si>
  <si>
    <t>Impermeabilização</t>
  </si>
  <si>
    <t xml:space="preserve"> 2.5.1 </t>
  </si>
  <si>
    <t xml:space="preserve"> 32.16.010 </t>
  </si>
  <si>
    <t>Impermeabilização em pintura de asfalto oxidado com solventes orgânicos, sobre massa</t>
  </si>
  <si>
    <t xml:space="preserve"> 2.6 </t>
  </si>
  <si>
    <t>Paredes e Revestimentos</t>
  </si>
  <si>
    <t xml:space="preserve"> 2.6.1 </t>
  </si>
  <si>
    <t xml:space="preserve"> 2.6.2 </t>
  </si>
  <si>
    <t xml:space="preserve"> 2.6.3 </t>
  </si>
  <si>
    <t xml:space="preserve"> 2.6.4 </t>
  </si>
  <si>
    <t xml:space="preserve"> 2.6.5 </t>
  </si>
  <si>
    <t xml:space="preserve"> 2.7 </t>
  </si>
  <si>
    <t>Piso e Contrapiso</t>
  </si>
  <si>
    <t xml:space="preserve"> 2.7.1 </t>
  </si>
  <si>
    <t xml:space="preserve"> 11.04.040 </t>
  </si>
  <si>
    <t>Concreto não estrutural executado no local, mínimo 200 kg cimento / m³</t>
  </si>
  <si>
    <t xml:space="preserve"> 2.7.2 </t>
  </si>
  <si>
    <t xml:space="preserve"> 2.7.3 </t>
  </si>
  <si>
    <t xml:space="preserve"> 2.7.5 </t>
  </si>
  <si>
    <t xml:space="preserve"> 2.8 </t>
  </si>
  <si>
    <t>Instalações Elétricas</t>
  </si>
  <si>
    <t xml:space="preserve"> 2.8.1 </t>
  </si>
  <si>
    <t xml:space="preserve"> 39.03.170 </t>
  </si>
  <si>
    <t>Cabo de cobre de 2,5 mm², isolamento 0,6/1 kV - isolação em PVC 70°C</t>
  </si>
  <si>
    <t xml:space="preserve"> 2.8.2 </t>
  </si>
  <si>
    <t xml:space="preserve"> 38.19.030 </t>
  </si>
  <si>
    <t>Eletroduto de PVC corrugado flexível leve, diâmetro externo de 25 mm</t>
  </si>
  <si>
    <t xml:space="preserve"> 2.8.3 </t>
  </si>
  <si>
    <t xml:space="preserve"> 37.13.600 </t>
  </si>
  <si>
    <t>Disjuntor termomagnético, unipolar 127/220 V, corrente de 10 A até 30 A</t>
  </si>
  <si>
    <t xml:space="preserve"> 2.8.4 </t>
  </si>
  <si>
    <t xml:space="preserve"> 101876 </t>
  </si>
  <si>
    <t>QUADRO DE DISTRIBUIÇÃO DE ENERGIA EM PVC, DE EMBUTIR, SEM BARRAMENTO, PARA 6 DISJUNTORES - FORNECIMENTO E INSTALAÇÃO. AF_10/2020</t>
  </si>
  <si>
    <t xml:space="preserve"> 2.8.5 </t>
  </si>
  <si>
    <t xml:space="preserve"> 2.8.8 </t>
  </si>
  <si>
    <t xml:space="preserve"> 40.04.450 </t>
  </si>
  <si>
    <t>Tomada 2P+T de 10 A - 250 V, completa</t>
  </si>
  <si>
    <t>CJ</t>
  </si>
  <si>
    <t xml:space="preserve"> 2.8.9 </t>
  </si>
  <si>
    <t xml:space="preserve"> 40.05.080 </t>
  </si>
  <si>
    <t>Interruptor com 1 tecla paralelo e placa</t>
  </si>
  <si>
    <t xml:space="preserve"> 2.9 </t>
  </si>
  <si>
    <t>Instalações Hidráulicas</t>
  </si>
  <si>
    <t xml:space="preserve"> 2.9.1 </t>
  </si>
  <si>
    <t xml:space="preserve"> 2.9.2 </t>
  </si>
  <si>
    <t xml:space="preserve"> 47.02.020 </t>
  </si>
  <si>
    <t>Registro de gaveta em latão fundido cromado com canopla, DN= 3/4´ - linha especial</t>
  </si>
  <si>
    <t xml:space="preserve"> 2.10 </t>
  </si>
  <si>
    <t>Instalações de Esgoto</t>
  </si>
  <si>
    <t xml:space="preserve"> 2.10.1 </t>
  </si>
  <si>
    <t xml:space="preserve"> 46.02.050 </t>
  </si>
  <si>
    <t>Tubo de PVC rígido branco PxB com virola e anel de borracha, linha esgoto série normal, DN= 50 mm, inclusive conexões</t>
  </si>
  <si>
    <t xml:space="preserve"> 2.10.2 </t>
  </si>
  <si>
    <t xml:space="preserve"> 49.03.036 </t>
  </si>
  <si>
    <t>Caixa de gordura em PVC com tampa reforçada - capacidade 19 litros</t>
  </si>
  <si>
    <t xml:space="preserve"> 2.10.3 </t>
  </si>
  <si>
    <t xml:space="preserve"> 2.11 </t>
  </si>
  <si>
    <t>Portas e janelas</t>
  </si>
  <si>
    <t xml:space="preserve"> 2.11.1 </t>
  </si>
  <si>
    <t xml:space="preserve"> 2.11.2 </t>
  </si>
  <si>
    <t xml:space="preserve"> 2.11.3 </t>
  </si>
  <si>
    <t xml:space="preserve"> 25.01.410 </t>
  </si>
  <si>
    <t>Caixilho em alumínio anodizado maxim-ar</t>
  </si>
  <si>
    <t xml:space="preserve"> 2.11.4 </t>
  </si>
  <si>
    <t xml:space="preserve"> 26.02.020 </t>
  </si>
  <si>
    <t>Vidro temperado incolor de 6 mm</t>
  </si>
  <si>
    <t xml:space="preserve"> 2.12 </t>
  </si>
  <si>
    <t xml:space="preserve"> 2.12.3 </t>
  </si>
  <si>
    <t xml:space="preserve"> 33.10.030 </t>
  </si>
  <si>
    <t>Tinta acrílica antimofo em massa, inclusive preparo</t>
  </si>
  <si>
    <t xml:space="preserve"> 2.13 </t>
  </si>
  <si>
    <t>Acessórios</t>
  </si>
  <si>
    <t xml:space="preserve"> 2.13.1 </t>
  </si>
  <si>
    <t xml:space="preserve"> 44.02.062 </t>
  </si>
  <si>
    <t>Tampo/bancada em granito, com frontão, espessura de 2 cm, acabamento polido</t>
  </si>
  <si>
    <t xml:space="preserve"> 2.13.2 </t>
  </si>
  <si>
    <t xml:space="preserve"> 44.03.590 </t>
  </si>
  <si>
    <t>Torneira de mesa para pia com bica móvel e arejador em latão fundido cromado</t>
  </si>
  <si>
    <t xml:space="preserve"> 2.13.3 </t>
  </si>
  <si>
    <t xml:space="preserve"> 44.06.250 </t>
  </si>
  <si>
    <t>Cuba em aço inoxidável simples de 300 x 140mm</t>
  </si>
  <si>
    <t xml:space="preserve"> 2.13.4 </t>
  </si>
  <si>
    <t xml:space="preserve"> 44.01.800 </t>
  </si>
  <si>
    <t>Bacia sifonada com caixa de descarga acoplada sem tampa - 6 litros</t>
  </si>
  <si>
    <t xml:space="preserve"> 2.13.5 </t>
  </si>
  <si>
    <t xml:space="preserve"> 44.20.280 </t>
  </si>
  <si>
    <t>Tampa de plástico para bacia sanitária</t>
  </si>
  <si>
    <t xml:space="preserve"> 2.13.6 </t>
  </si>
  <si>
    <t xml:space="preserve"> 44.01.110 </t>
  </si>
  <si>
    <t>Lavatório de louça com coluna</t>
  </si>
  <si>
    <t xml:space="preserve"> 2.13.7 </t>
  </si>
  <si>
    <t xml:space="preserve"> 2.16 </t>
  </si>
  <si>
    <t xml:space="preserve"> 2.16.1 </t>
  </si>
  <si>
    <t>Total Geral</t>
  </si>
  <si>
    <t xml:space="preserve">SINAPI - 02/2023 - São Paulo
CDHU - 03/2023 - São Paulo
</t>
  </si>
  <si>
    <t>CDHU</t>
  </si>
  <si>
    <t>Reforma com ampliação dos Vestiários do Ginásio de Esportes José Pinto da Silva</t>
  </si>
  <si>
    <t>(LOGO DA EMPRESA)</t>
  </si>
  <si>
    <t>_______________________________________________________________
RESPONSÁVEL TÉCNICO PELA EMPRESA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</si>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</sst>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30"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right" vertical="top" wrapText="1"/>
    </xf>
    <xf numFmtId="4" fontId="7" fillId="9" borderId="6" xfId="0" applyNumberFormat="1" applyFont="1" applyFill="1" applyBorder="1" applyAlignment="1">
      <alignment horizontal="right" vertical="top" wrapText="1"/>
    </xf>
    <xf numFmtId="0" fontId="13" fillId="11" borderId="0" xfId="0" applyFont="1" applyFill="1" applyAlignment="1">
      <alignment horizontal="center" vertical="top" wrapText="1"/>
    </xf>
    <xf numFmtId="0" fontId="16" fillId="14" borderId="0" xfId="0" applyFont="1" applyFill="1" applyAlignment="1">
      <alignment horizontal="left" vertical="top" wrapText="1"/>
    </xf>
    <xf numFmtId="0" fontId="14" fillId="12" borderId="0" xfId="0" applyFont="1" applyFill="1" applyAlignment="1">
      <alignment horizontal="right" vertical="top" wrapText="1"/>
    </xf>
    <xf numFmtId="0" fontId="12" fillId="10" borderId="0" xfId="0" applyFont="1" applyFill="1" applyAlignment="1">
      <alignment horizontal="left" vertical="top" wrapText="1"/>
    </xf>
    <xf numFmtId="0" fontId="17" fillId="1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8" fillId="16" borderId="7" xfId="0" applyFont="1" applyFill="1" applyBorder="1" applyAlignment="1">
      <alignment horizontal="left" vertical="top" wrapText="1"/>
    </xf>
    <xf numFmtId="0" fontId="10" fillId="16" borderId="9" xfId="0" applyFont="1" applyFill="1" applyBorder="1" applyAlignment="1">
      <alignment horizontal="right" vertical="top" wrapText="1"/>
    </xf>
    <xf numFmtId="0" fontId="9" fillId="16" borderId="8" xfId="0" applyFont="1" applyFill="1" applyBorder="1" applyAlignment="1">
      <alignment horizontal="center" vertical="top" wrapText="1"/>
    </xf>
    <xf numFmtId="4" fontId="11" fillId="16" borderId="10" xfId="0" applyNumberFormat="1" applyFont="1" applyFill="1" applyBorder="1" applyAlignment="1">
      <alignment horizontal="right" vertical="top" wrapText="1"/>
    </xf>
    <xf numFmtId="0" fontId="5" fillId="17" borderId="4" xfId="0" applyFont="1" applyFill="1" applyBorder="1" applyAlignment="1">
      <alignment horizontal="left" vertical="top" wrapText="1"/>
    </xf>
    <xf numFmtId="0" fontId="6" fillId="17" borderId="5" xfId="0" applyFont="1" applyFill="1" applyBorder="1" applyAlignment="1">
      <alignment horizontal="right" vertical="top" wrapText="1"/>
    </xf>
    <xf numFmtId="4" fontId="7" fillId="17" borderId="6" xfId="0" applyNumberFormat="1" applyFont="1" applyFill="1" applyBorder="1" applyAlignment="1">
      <alignment horizontal="right" vertical="top" wrapText="1"/>
    </xf>
    <xf numFmtId="0" fontId="16" fillId="15" borderId="0" xfId="0" applyFont="1" applyFill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4" fillId="12" borderId="0" xfId="0" applyFont="1" applyFill="1" applyAlignment="1">
      <alignment horizontal="right" vertical="top" wrapText="1"/>
    </xf>
    <xf numFmtId="0" fontId="12" fillId="10" borderId="0" xfId="0" applyFont="1" applyFill="1" applyAlignment="1">
      <alignment horizontal="left" vertical="top" wrapText="1"/>
    </xf>
    <xf numFmtId="4" fontId="15" fillId="13" borderId="0" xfId="0" applyNumberFormat="1" applyFont="1" applyFill="1" applyAlignment="1">
      <alignment horizontal="right" vertical="top" wrapText="1"/>
    </xf>
    <xf numFmtId="44" fontId="15" fillId="13" borderId="0" xfId="1" applyFont="1" applyFill="1" applyAlignment="1">
      <alignment horizontal="right" vertical="top" wrapText="1"/>
    </xf>
    <xf numFmtId="44" fontId="14" fillId="12" borderId="0" xfId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A963-B26B-4340-B76D-5F444C119F7E}">
  <dimension ref="A1:I139"/>
  <sheetViews>
    <sheetView tabSelected="1" workbookViewId="0">
      <selection activeCell="A4" sqref="A4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</cols>
  <sheetData>
    <row r="1" spans="1:9" ht="30" x14ac:dyDescent="0.2">
      <c r="A1" s="22" t="s">
        <v>330</v>
      </c>
      <c r="B1" s="22"/>
      <c r="C1" s="22"/>
      <c r="D1" s="12" t="s">
        <v>0</v>
      </c>
      <c r="E1" s="28" t="s">
        <v>1</v>
      </c>
      <c r="F1" s="28"/>
      <c r="G1" s="28" t="s">
        <v>2</v>
      </c>
      <c r="H1" s="28"/>
      <c r="I1" s="12" t="s">
        <v>3</v>
      </c>
    </row>
    <row r="2" spans="1:9" ht="63" customHeight="1" x14ac:dyDescent="0.2">
      <c r="A2" s="22"/>
      <c r="B2" s="22"/>
      <c r="C2" s="22"/>
      <c r="D2" s="10" t="s">
        <v>329</v>
      </c>
      <c r="E2" s="24" t="s">
        <v>327</v>
      </c>
      <c r="F2" s="24"/>
      <c r="G2" s="24" t="s">
        <v>4</v>
      </c>
      <c r="H2" s="24"/>
      <c r="I2" s="10" t="s">
        <v>5</v>
      </c>
    </row>
    <row r="3" spans="1:9" ht="28.5" customHeight="1" x14ac:dyDescent="0.25">
      <c r="A3" s="29" t="s">
        <v>332</v>
      </c>
      <c r="B3" s="21"/>
      <c r="C3" s="21"/>
      <c r="D3" s="21"/>
      <c r="E3" s="21"/>
      <c r="F3" s="21"/>
      <c r="G3" s="21"/>
      <c r="H3" s="21"/>
      <c r="I3" s="21"/>
    </row>
    <row r="4" spans="1:9" ht="30" x14ac:dyDescent="0.2">
      <c r="A4" s="1" t="s">
        <v>6</v>
      </c>
      <c r="B4" s="3" t="s">
        <v>7</v>
      </c>
      <c r="C4" s="1" t="s">
        <v>8</v>
      </c>
      <c r="D4" s="1" t="s">
        <v>9</v>
      </c>
      <c r="E4" s="2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x14ac:dyDescent="0.2">
      <c r="A5" s="17" t="s">
        <v>15</v>
      </c>
      <c r="B5" s="17"/>
      <c r="C5" s="17"/>
      <c r="D5" s="17" t="s">
        <v>16</v>
      </c>
      <c r="E5" s="17"/>
      <c r="F5" s="18"/>
      <c r="G5" s="17"/>
      <c r="H5" s="17"/>
      <c r="I5" s="19">
        <f>I6+I9+I21+I30+I33+I38+I45+I54+I61</f>
        <v>0</v>
      </c>
    </row>
    <row r="6" spans="1:9" x14ac:dyDescent="0.2">
      <c r="A6" s="4" t="s">
        <v>17</v>
      </c>
      <c r="B6" s="4"/>
      <c r="C6" s="4"/>
      <c r="D6" s="4" t="s">
        <v>18</v>
      </c>
      <c r="E6" s="4"/>
      <c r="F6" s="5"/>
      <c r="G6" s="4"/>
      <c r="H6" s="4"/>
      <c r="I6" s="6">
        <f>SUM(I7:I8)</f>
        <v>0</v>
      </c>
    </row>
    <row r="7" spans="1:9" x14ac:dyDescent="0.2">
      <c r="A7" s="13" t="s">
        <v>19</v>
      </c>
      <c r="B7" s="14" t="s">
        <v>20</v>
      </c>
      <c r="C7" s="13" t="s">
        <v>328</v>
      </c>
      <c r="D7" s="13" t="s">
        <v>21</v>
      </c>
      <c r="E7" s="15" t="s">
        <v>22</v>
      </c>
      <c r="F7" s="14">
        <v>6</v>
      </c>
      <c r="G7" s="16"/>
      <c r="H7" s="16">
        <f>TRUNC(G7*1.25,2)</f>
        <v>0</v>
      </c>
      <c r="I7" s="16">
        <f>F7*H7</f>
        <v>0</v>
      </c>
    </row>
    <row r="8" spans="1:9" x14ac:dyDescent="0.2">
      <c r="A8" s="13" t="s">
        <v>23</v>
      </c>
      <c r="B8" s="14" t="s">
        <v>24</v>
      </c>
      <c r="C8" s="13" t="s">
        <v>328</v>
      </c>
      <c r="D8" s="13" t="s">
        <v>25</v>
      </c>
      <c r="E8" s="15" t="s">
        <v>22</v>
      </c>
      <c r="F8" s="14">
        <v>50.79</v>
      </c>
      <c r="G8" s="16"/>
      <c r="H8" s="16">
        <f>TRUNC(G8*1.25,2)</f>
        <v>0</v>
      </c>
      <c r="I8" s="16">
        <f>F8*H8</f>
        <v>0</v>
      </c>
    </row>
    <row r="9" spans="1:9" x14ac:dyDescent="0.2">
      <c r="A9" s="4" t="s">
        <v>26</v>
      </c>
      <c r="B9" s="4"/>
      <c r="C9" s="4"/>
      <c r="D9" s="4" t="s">
        <v>27</v>
      </c>
      <c r="E9" s="4"/>
      <c r="F9" s="5"/>
      <c r="G9" s="4"/>
      <c r="H9" s="4"/>
      <c r="I9" s="6">
        <f>SUM(I10:I20)</f>
        <v>0</v>
      </c>
    </row>
    <row r="10" spans="1:9" x14ac:dyDescent="0.2">
      <c r="A10" s="13" t="s">
        <v>28</v>
      </c>
      <c r="B10" s="14" t="s">
        <v>29</v>
      </c>
      <c r="C10" s="13" t="s">
        <v>328</v>
      </c>
      <c r="D10" s="13" t="s">
        <v>30</v>
      </c>
      <c r="E10" s="15" t="s">
        <v>31</v>
      </c>
      <c r="F10" s="14">
        <v>6</v>
      </c>
      <c r="G10" s="16"/>
      <c r="H10" s="16">
        <f>TRUNC(G10*1.25,2)</f>
        <v>0</v>
      </c>
      <c r="I10" s="16">
        <f>F10*H10</f>
        <v>0</v>
      </c>
    </row>
    <row r="11" spans="1:9" x14ac:dyDescent="0.2">
      <c r="A11" s="13" t="s">
        <v>32</v>
      </c>
      <c r="B11" s="14" t="s">
        <v>33</v>
      </c>
      <c r="C11" s="13" t="s">
        <v>328</v>
      </c>
      <c r="D11" s="13" t="s">
        <v>34</v>
      </c>
      <c r="E11" s="15" t="s">
        <v>22</v>
      </c>
      <c r="F11" s="14">
        <v>21.78</v>
      </c>
      <c r="G11" s="16"/>
      <c r="H11" s="16">
        <f t="shared" ref="H11:H62" si="0">TRUNC(G11*1.25,2)</f>
        <v>0</v>
      </c>
      <c r="I11" s="16">
        <f t="shared" ref="I11:I62" si="1">F11*H11</f>
        <v>0</v>
      </c>
    </row>
    <row r="12" spans="1:9" x14ac:dyDescent="0.2">
      <c r="A12" s="13" t="s">
        <v>35</v>
      </c>
      <c r="B12" s="14" t="s">
        <v>36</v>
      </c>
      <c r="C12" s="13" t="s">
        <v>328</v>
      </c>
      <c r="D12" s="13" t="s">
        <v>37</v>
      </c>
      <c r="E12" s="15" t="s">
        <v>22</v>
      </c>
      <c r="F12" s="14">
        <v>4.78</v>
      </c>
      <c r="G12" s="16"/>
      <c r="H12" s="16">
        <f t="shared" si="0"/>
        <v>0</v>
      </c>
      <c r="I12" s="16">
        <f t="shared" si="1"/>
        <v>0</v>
      </c>
    </row>
    <row r="13" spans="1:9" ht="25.5" x14ac:dyDescent="0.2">
      <c r="A13" s="13" t="s">
        <v>38</v>
      </c>
      <c r="B13" s="14" t="s">
        <v>39</v>
      </c>
      <c r="C13" s="13" t="s">
        <v>328</v>
      </c>
      <c r="D13" s="13" t="s">
        <v>40</v>
      </c>
      <c r="E13" s="15" t="s">
        <v>41</v>
      </c>
      <c r="F13" s="14">
        <v>4.08</v>
      </c>
      <c r="G13" s="16"/>
      <c r="H13" s="16">
        <f t="shared" si="0"/>
        <v>0</v>
      </c>
      <c r="I13" s="16">
        <f t="shared" si="1"/>
        <v>0</v>
      </c>
    </row>
    <row r="14" spans="1:9" x14ac:dyDescent="0.2">
      <c r="A14" s="13" t="s">
        <v>42</v>
      </c>
      <c r="B14" s="14" t="s">
        <v>43</v>
      </c>
      <c r="C14" s="13" t="s">
        <v>328</v>
      </c>
      <c r="D14" s="13" t="s">
        <v>44</v>
      </c>
      <c r="E14" s="15" t="s">
        <v>41</v>
      </c>
      <c r="F14" s="14">
        <v>0.45</v>
      </c>
      <c r="G14" s="16"/>
      <c r="H14" s="16">
        <f t="shared" si="0"/>
        <v>0</v>
      </c>
      <c r="I14" s="16">
        <f t="shared" si="1"/>
        <v>0</v>
      </c>
    </row>
    <row r="15" spans="1:9" ht="25.5" x14ac:dyDescent="0.2">
      <c r="A15" s="13" t="s">
        <v>45</v>
      </c>
      <c r="B15" s="14" t="s">
        <v>46</v>
      </c>
      <c r="C15" s="13" t="s">
        <v>47</v>
      </c>
      <c r="D15" s="13" t="s">
        <v>48</v>
      </c>
      <c r="E15" s="15" t="s">
        <v>49</v>
      </c>
      <c r="F15" s="14">
        <v>14.5</v>
      </c>
      <c r="G15" s="16"/>
      <c r="H15" s="16">
        <f t="shared" si="0"/>
        <v>0</v>
      </c>
      <c r="I15" s="16">
        <f t="shared" si="1"/>
        <v>0</v>
      </c>
    </row>
    <row r="16" spans="1:9" ht="25.5" x14ac:dyDescent="0.2">
      <c r="A16" s="13" t="s">
        <v>50</v>
      </c>
      <c r="B16" s="14" t="s">
        <v>51</v>
      </c>
      <c r="C16" s="13" t="s">
        <v>328</v>
      </c>
      <c r="D16" s="13" t="s">
        <v>52</v>
      </c>
      <c r="E16" s="15" t="s">
        <v>41</v>
      </c>
      <c r="F16" s="14">
        <v>8.34</v>
      </c>
      <c r="G16" s="16"/>
      <c r="H16" s="16">
        <f t="shared" si="0"/>
        <v>0</v>
      </c>
      <c r="I16" s="16">
        <f t="shared" si="1"/>
        <v>0</v>
      </c>
    </row>
    <row r="17" spans="1:9" ht="25.5" x14ac:dyDescent="0.2">
      <c r="A17" s="13" t="s">
        <v>53</v>
      </c>
      <c r="B17" s="14" t="s">
        <v>54</v>
      </c>
      <c r="C17" s="13" t="s">
        <v>47</v>
      </c>
      <c r="D17" s="13" t="s">
        <v>55</v>
      </c>
      <c r="E17" s="15" t="s">
        <v>49</v>
      </c>
      <c r="F17" s="14">
        <v>9.5</v>
      </c>
      <c r="G17" s="16"/>
      <c r="H17" s="16">
        <f t="shared" si="0"/>
        <v>0</v>
      </c>
      <c r="I17" s="16">
        <f t="shared" si="1"/>
        <v>0</v>
      </c>
    </row>
    <row r="18" spans="1:9" ht="25.5" x14ac:dyDescent="0.2">
      <c r="A18" s="13" t="s">
        <v>56</v>
      </c>
      <c r="B18" s="14" t="s">
        <v>57</v>
      </c>
      <c r="C18" s="13" t="s">
        <v>47</v>
      </c>
      <c r="D18" s="13" t="s">
        <v>58</v>
      </c>
      <c r="E18" s="15" t="s">
        <v>49</v>
      </c>
      <c r="F18" s="14">
        <v>37.5</v>
      </c>
      <c r="G18" s="16"/>
      <c r="H18" s="16">
        <f t="shared" si="0"/>
        <v>0</v>
      </c>
      <c r="I18" s="16">
        <f t="shared" si="1"/>
        <v>0</v>
      </c>
    </row>
    <row r="19" spans="1:9" x14ac:dyDescent="0.2">
      <c r="A19" s="13" t="s">
        <v>59</v>
      </c>
      <c r="B19" s="14" t="s">
        <v>60</v>
      </c>
      <c r="C19" s="13" t="s">
        <v>328</v>
      </c>
      <c r="D19" s="13" t="s">
        <v>61</v>
      </c>
      <c r="E19" s="15" t="s">
        <v>31</v>
      </c>
      <c r="F19" s="14">
        <v>10</v>
      </c>
      <c r="G19" s="16"/>
      <c r="H19" s="16">
        <f t="shared" si="0"/>
        <v>0</v>
      </c>
      <c r="I19" s="16">
        <f t="shared" si="1"/>
        <v>0</v>
      </c>
    </row>
    <row r="20" spans="1:9" x14ac:dyDescent="0.2">
      <c r="A20" s="13" t="s">
        <v>62</v>
      </c>
      <c r="B20" s="14" t="s">
        <v>63</v>
      </c>
      <c r="C20" s="13" t="s">
        <v>328</v>
      </c>
      <c r="D20" s="13" t="s">
        <v>64</v>
      </c>
      <c r="E20" s="15" t="s">
        <v>22</v>
      </c>
      <c r="F20" s="14">
        <v>75.319999999999993</v>
      </c>
      <c r="G20" s="16"/>
      <c r="H20" s="16">
        <f t="shared" si="0"/>
        <v>0</v>
      </c>
      <c r="I20" s="16">
        <f t="shared" si="1"/>
        <v>0</v>
      </c>
    </row>
    <row r="21" spans="1:9" x14ac:dyDescent="0.2">
      <c r="A21" s="4" t="s">
        <v>65</v>
      </c>
      <c r="B21" s="4"/>
      <c r="C21" s="4"/>
      <c r="D21" s="4" t="s">
        <v>66</v>
      </c>
      <c r="E21" s="4"/>
      <c r="F21" s="5"/>
      <c r="G21" s="4"/>
      <c r="H21" s="4"/>
      <c r="I21" s="6">
        <f>SUM(I22:I29)</f>
        <v>0</v>
      </c>
    </row>
    <row r="22" spans="1:9" ht="25.5" x14ac:dyDescent="0.2">
      <c r="A22" s="13" t="s">
        <v>67</v>
      </c>
      <c r="B22" s="14" t="s">
        <v>68</v>
      </c>
      <c r="C22" s="13" t="s">
        <v>328</v>
      </c>
      <c r="D22" s="13" t="s">
        <v>69</v>
      </c>
      <c r="E22" s="15" t="s">
        <v>22</v>
      </c>
      <c r="F22" s="14">
        <v>75.319999999999993</v>
      </c>
      <c r="G22" s="16"/>
      <c r="H22" s="16">
        <f t="shared" si="0"/>
        <v>0</v>
      </c>
      <c r="I22" s="16">
        <f t="shared" si="1"/>
        <v>0</v>
      </c>
    </row>
    <row r="23" spans="1:9" x14ac:dyDescent="0.2">
      <c r="A23" s="13" t="s">
        <v>70</v>
      </c>
      <c r="B23" s="14" t="s">
        <v>71</v>
      </c>
      <c r="C23" s="13" t="s">
        <v>328</v>
      </c>
      <c r="D23" s="13" t="s">
        <v>72</v>
      </c>
      <c r="E23" s="15" t="s">
        <v>41</v>
      </c>
      <c r="F23" s="14">
        <v>0.99</v>
      </c>
      <c r="G23" s="16"/>
      <c r="H23" s="16">
        <f t="shared" si="0"/>
        <v>0</v>
      </c>
      <c r="I23" s="16">
        <f t="shared" si="1"/>
        <v>0</v>
      </c>
    </row>
    <row r="24" spans="1:9" ht="38.25" x14ac:dyDescent="0.2">
      <c r="A24" s="13" t="s">
        <v>73</v>
      </c>
      <c r="B24" s="14" t="s">
        <v>74</v>
      </c>
      <c r="C24" s="13" t="s">
        <v>328</v>
      </c>
      <c r="D24" s="13" t="s">
        <v>75</v>
      </c>
      <c r="E24" s="15" t="s">
        <v>22</v>
      </c>
      <c r="F24" s="14">
        <v>27.57</v>
      </c>
      <c r="G24" s="16"/>
      <c r="H24" s="16">
        <f t="shared" si="0"/>
        <v>0</v>
      </c>
      <c r="I24" s="16">
        <f t="shared" si="1"/>
        <v>0</v>
      </c>
    </row>
    <row r="25" spans="1:9" ht="38.25" x14ac:dyDescent="0.2">
      <c r="A25" s="13" t="s">
        <v>76</v>
      </c>
      <c r="B25" s="14" t="s">
        <v>77</v>
      </c>
      <c r="C25" s="13" t="s">
        <v>328</v>
      </c>
      <c r="D25" s="13" t="s">
        <v>78</v>
      </c>
      <c r="E25" s="15" t="s">
        <v>49</v>
      </c>
      <c r="F25" s="14">
        <v>48</v>
      </c>
      <c r="G25" s="16"/>
      <c r="H25" s="16">
        <f t="shared" si="0"/>
        <v>0</v>
      </c>
      <c r="I25" s="16">
        <f t="shared" si="1"/>
        <v>0</v>
      </c>
    </row>
    <row r="26" spans="1:9" x14ac:dyDescent="0.2">
      <c r="A26" s="13" t="s">
        <v>79</v>
      </c>
      <c r="B26" s="14" t="s">
        <v>80</v>
      </c>
      <c r="C26" s="13" t="s">
        <v>328</v>
      </c>
      <c r="D26" s="13" t="s">
        <v>81</v>
      </c>
      <c r="E26" s="15" t="s">
        <v>22</v>
      </c>
      <c r="F26" s="14">
        <v>95.89</v>
      </c>
      <c r="G26" s="16"/>
      <c r="H26" s="16">
        <f t="shared" si="0"/>
        <v>0</v>
      </c>
      <c r="I26" s="16">
        <f t="shared" si="1"/>
        <v>0</v>
      </c>
    </row>
    <row r="27" spans="1:9" x14ac:dyDescent="0.2">
      <c r="A27" s="13" t="s">
        <v>82</v>
      </c>
      <c r="B27" s="14" t="s">
        <v>83</v>
      </c>
      <c r="C27" s="13" t="s">
        <v>328</v>
      </c>
      <c r="D27" s="13" t="s">
        <v>84</v>
      </c>
      <c r="E27" s="15" t="s">
        <v>22</v>
      </c>
      <c r="F27" s="14">
        <v>95.89</v>
      </c>
      <c r="G27" s="16"/>
      <c r="H27" s="16">
        <f t="shared" si="0"/>
        <v>0</v>
      </c>
      <c r="I27" s="16">
        <f t="shared" si="1"/>
        <v>0</v>
      </c>
    </row>
    <row r="28" spans="1:9" x14ac:dyDescent="0.2">
      <c r="A28" s="13" t="s">
        <v>85</v>
      </c>
      <c r="B28" s="14" t="s">
        <v>86</v>
      </c>
      <c r="C28" s="13" t="s">
        <v>328</v>
      </c>
      <c r="D28" s="13" t="s">
        <v>87</v>
      </c>
      <c r="E28" s="15" t="s">
        <v>22</v>
      </c>
      <c r="F28" s="14">
        <v>95.89</v>
      </c>
      <c r="G28" s="16"/>
      <c r="H28" s="16">
        <f t="shared" si="0"/>
        <v>0</v>
      </c>
      <c r="I28" s="16">
        <f t="shared" si="1"/>
        <v>0</v>
      </c>
    </row>
    <row r="29" spans="1:9" x14ac:dyDescent="0.2">
      <c r="A29" s="13" t="s">
        <v>88</v>
      </c>
      <c r="B29" s="14" t="s">
        <v>89</v>
      </c>
      <c r="C29" s="13" t="s">
        <v>328</v>
      </c>
      <c r="D29" s="13" t="s">
        <v>90</v>
      </c>
      <c r="E29" s="15" t="s">
        <v>22</v>
      </c>
      <c r="F29" s="14">
        <v>39.96</v>
      </c>
      <c r="G29" s="16"/>
      <c r="H29" s="16">
        <f t="shared" si="0"/>
        <v>0</v>
      </c>
      <c r="I29" s="16">
        <f t="shared" si="1"/>
        <v>0</v>
      </c>
    </row>
    <row r="30" spans="1:9" x14ac:dyDescent="0.2">
      <c r="A30" s="4" t="s">
        <v>91</v>
      </c>
      <c r="B30" s="4"/>
      <c r="C30" s="4"/>
      <c r="D30" s="4" t="s">
        <v>92</v>
      </c>
      <c r="E30" s="4"/>
      <c r="F30" s="5"/>
      <c r="G30" s="4"/>
      <c r="H30" s="4"/>
      <c r="I30" s="6">
        <f>SUM(I31:I32)</f>
        <v>0</v>
      </c>
    </row>
    <row r="31" spans="1:9" x14ac:dyDescent="0.2">
      <c r="A31" s="13" t="s">
        <v>93</v>
      </c>
      <c r="B31" s="14" t="s">
        <v>94</v>
      </c>
      <c r="C31" s="13" t="s">
        <v>328</v>
      </c>
      <c r="D31" s="13" t="s">
        <v>95</v>
      </c>
      <c r="E31" s="15" t="s">
        <v>22</v>
      </c>
      <c r="F31" s="14">
        <v>197.84</v>
      </c>
      <c r="G31" s="16"/>
      <c r="H31" s="16">
        <f t="shared" si="0"/>
        <v>0</v>
      </c>
      <c r="I31" s="16">
        <f t="shared" si="1"/>
        <v>0</v>
      </c>
    </row>
    <row r="32" spans="1:9" ht="51" x14ac:dyDescent="0.2">
      <c r="A32" s="13" t="s">
        <v>96</v>
      </c>
      <c r="B32" s="14" t="s">
        <v>97</v>
      </c>
      <c r="C32" s="13" t="s">
        <v>47</v>
      </c>
      <c r="D32" s="13" t="s">
        <v>98</v>
      </c>
      <c r="E32" s="15" t="s">
        <v>22</v>
      </c>
      <c r="F32" s="14">
        <v>22.68</v>
      </c>
      <c r="G32" s="16"/>
      <c r="H32" s="16">
        <f t="shared" si="0"/>
        <v>0</v>
      </c>
      <c r="I32" s="16">
        <f t="shared" si="1"/>
        <v>0</v>
      </c>
    </row>
    <row r="33" spans="1:9" x14ac:dyDescent="0.2">
      <c r="A33" s="4" t="s">
        <v>99</v>
      </c>
      <c r="B33" s="4"/>
      <c r="C33" s="4"/>
      <c r="D33" s="4" t="s">
        <v>100</v>
      </c>
      <c r="E33" s="4"/>
      <c r="F33" s="5"/>
      <c r="G33" s="4"/>
      <c r="H33" s="4"/>
      <c r="I33" s="6">
        <f>SUM(I34:I37)</f>
        <v>0</v>
      </c>
    </row>
    <row r="34" spans="1:9" x14ac:dyDescent="0.2">
      <c r="A34" s="13" t="s">
        <v>101</v>
      </c>
      <c r="B34" s="14" t="s">
        <v>102</v>
      </c>
      <c r="C34" s="13" t="s">
        <v>328</v>
      </c>
      <c r="D34" s="13" t="s">
        <v>103</v>
      </c>
      <c r="E34" s="15" t="s">
        <v>22</v>
      </c>
      <c r="F34" s="14">
        <v>1.5</v>
      </c>
      <c r="G34" s="16"/>
      <c r="H34" s="16">
        <f t="shared" si="0"/>
        <v>0</v>
      </c>
      <c r="I34" s="16">
        <f t="shared" si="1"/>
        <v>0</v>
      </c>
    </row>
    <row r="35" spans="1:9" x14ac:dyDescent="0.2">
      <c r="A35" s="13" t="s">
        <v>104</v>
      </c>
      <c r="B35" s="14" t="s">
        <v>105</v>
      </c>
      <c r="C35" s="13" t="s">
        <v>328</v>
      </c>
      <c r="D35" s="13" t="s">
        <v>106</v>
      </c>
      <c r="E35" s="15" t="s">
        <v>22</v>
      </c>
      <c r="F35" s="14">
        <v>7.56</v>
      </c>
      <c r="G35" s="16"/>
      <c r="H35" s="16">
        <f t="shared" si="0"/>
        <v>0</v>
      </c>
      <c r="I35" s="16">
        <f t="shared" si="1"/>
        <v>0</v>
      </c>
    </row>
    <row r="36" spans="1:9" x14ac:dyDescent="0.2">
      <c r="A36" s="13" t="s">
        <v>107</v>
      </c>
      <c r="B36" s="14" t="s">
        <v>108</v>
      </c>
      <c r="C36" s="13" t="s">
        <v>328</v>
      </c>
      <c r="D36" s="13" t="s">
        <v>109</v>
      </c>
      <c r="E36" s="15" t="s">
        <v>22</v>
      </c>
      <c r="F36" s="14">
        <v>2.52</v>
      </c>
      <c r="G36" s="16"/>
      <c r="H36" s="16">
        <f t="shared" si="0"/>
        <v>0</v>
      </c>
      <c r="I36" s="16">
        <f t="shared" si="1"/>
        <v>0</v>
      </c>
    </row>
    <row r="37" spans="1:9" ht="25.5" x14ac:dyDescent="0.2">
      <c r="A37" s="13" t="s">
        <v>110</v>
      </c>
      <c r="B37" s="14" t="s">
        <v>111</v>
      </c>
      <c r="C37" s="13" t="s">
        <v>328</v>
      </c>
      <c r="D37" s="13" t="s">
        <v>112</v>
      </c>
      <c r="E37" s="15" t="s">
        <v>49</v>
      </c>
      <c r="F37" s="14">
        <v>8</v>
      </c>
      <c r="G37" s="16"/>
      <c r="H37" s="16">
        <f t="shared" si="0"/>
        <v>0</v>
      </c>
      <c r="I37" s="16">
        <f t="shared" si="1"/>
        <v>0</v>
      </c>
    </row>
    <row r="38" spans="1:9" x14ac:dyDescent="0.2">
      <c r="A38" s="4" t="s">
        <v>113</v>
      </c>
      <c r="B38" s="4"/>
      <c r="C38" s="4"/>
      <c r="D38" s="4" t="s">
        <v>114</v>
      </c>
      <c r="E38" s="4"/>
      <c r="F38" s="5"/>
      <c r="G38" s="4"/>
      <c r="H38" s="4"/>
      <c r="I38" s="6">
        <f>SUM(I39:I44)</f>
        <v>0</v>
      </c>
    </row>
    <row r="39" spans="1:9" x14ac:dyDescent="0.2">
      <c r="A39" s="13" t="s">
        <v>115</v>
      </c>
      <c r="B39" s="14" t="s">
        <v>116</v>
      </c>
      <c r="C39" s="13" t="s">
        <v>328</v>
      </c>
      <c r="D39" s="13" t="s">
        <v>117</v>
      </c>
      <c r="E39" s="15" t="s">
        <v>31</v>
      </c>
      <c r="F39" s="14">
        <v>4</v>
      </c>
      <c r="G39" s="16"/>
      <c r="H39" s="16">
        <f t="shared" si="0"/>
        <v>0</v>
      </c>
      <c r="I39" s="16">
        <f t="shared" si="1"/>
        <v>0</v>
      </c>
    </row>
    <row r="40" spans="1:9" ht="25.5" x14ac:dyDescent="0.2">
      <c r="A40" s="13" t="s">
        <v>118</v>
      </c>
      <c r="B40" s="14" t="s">
        <v>119</v>
      </c>
      <c r="C40" s="13" t="s">
        <v>328</v>
      </c>
      <c r="D40" s="13" t="s">
        <v>120</v>
      </c>
      <c r="E40" s="15" t="s">
        <v>31</v>
      </c>
      <c r="F40" s="14">
        <v>4</v>
      </c>
      <c r="G40" s="16"/>
      <c r="H40" s="16">
        <f t="shared" si="0"/>
        <v>0</v>
      </c>
      <c r="I40" s="16">
        <f t="shared" si="1"/>
        <v>0</v>
      </c>
    </row>
    <row r="41" spans="1:9" x14ac:dyDescent="0.2">
      <c r="A41" s="13" t="s">
        <v>121</v>
      </c>
      <c r="B41" s="14" t="s">
        <v>122</v>
      </c>
      <c r="C41" s="13" t="s">
        <v>328</v>
      </c>
      <c r="D41" s="13" t="s">
        <v>123</v>
      </c>
      <c r="E41" s="15" t="s">
        <v>49</v>
      </c>
      <c r="F41" s="14">
        <v>13.6</v>
      </c>
      <c r="G41" s="16"/>
      <c r="H41" s="16">
        <f t="shared" si="0"/>
        <v>0</v>
      </c>
      <c r="I41" s="16">
        <f t="shared" si="1"/>
        <v>0</v>
      </c>
    </row>
    <row r="42" spans="1:9" x14ac:dyDescent="0.2">
      <c r="A42" s="13" t="s">
        <v>124</v>
      </c>
      <c r="B42" s="14" t="s">
        <v>125</v>
      </c>
      <c r="C42" s="13" t="s">
        <v>328</v>
      </c>
      <c r="D42" s="13" t="s">
        <v>126</v>
      </c>
      <c r="E42" s="15" t="s">
        <v>31</v>
      </c>
      <c r="F42" s="14">
        <v>4</v>
      </c>
      <c r="G42" s="16"/>
      <c r="H42" s="16">
        <f t="shared" si="0"/>
        <v>0</v>
      </c>
      <c r="I42" s="16">
        <f t="shared" si="1"/>
        <v>0</v>
      </c>
    </row>
    <row r="43" spans="1:9" ht="25.5" x14ac:dyDescent="0.2">
      <c r="A43" s="13" t="s">
        <v>127</v>
      </c>
      <c r="B43" s="14" t="s">
        <v>128</v>
      </c>
      <c r="C43" s="13" t="s">
        <v>328</v>
      </c>
      <c r="D43" s="13" t="s">
        <v>129</v>
      </c>
      <c r="E43" s="15" t="s">
        <v>49</v>
      </c>
      <c r="F43" s="14">
        <v>13.25</v>
      </c>
      <c r="G43" s="16"/>
      <c r="H43" s="16">
        <f t="shared" si="0"/>
        <v>0</v>
      </c>
      <c r="I43" s="16">
        <f t="shared" si="1"/>
        <v>0</v>
      </c>
    </row>
    <row r="44" spans="1:9" x14ac:dyDescent="0.2">
      <c r="A44" s="13" t="s">
        <v>130</v>
      </c>
      <c r="B44" s="14" t="s">
        <v>131</v>
      </c>
      <c r="C44" s="13" t="s">
        <v>328</v>
      </c>
      <c r="D44" s="13" t="s">
        <v>132</v>
      </c>
      <c r="E44" s="15" t="s">
        <v>31</v>
      </c>
      <c r="F44" s="14">
        <v>8</v>
      </c>
      <c r="G44" s="16"/>
      <c r="H44" s="16">
        <f t="shared" si="0"/>
        <v>0</v>
      </c>
      <c r="I44" s="16">
        <f t="shared" si="1"/>
        <v>0</v>
      </c>
    </row>
    <row r="45" spans="1:9" x14ac:dyDescent="0.2">
      <c r="A45" s="4" t="s">
        <v>133</v>
      </c>
      <c r="B45" s="4"/>
      <c r="C45" s="4"/>
      <c r="D45" s="4" t="s">
        <v>134</v>
      </c>
      <c r="E45" s="4"/>
      <c r="F45" s="5"/>
      <c r="G45" s="4"/>
      <c r="H45" s="4"/>
      <c r="I45" s="6">
        <f>SUM(I46:I53)</f>
        <v>0</v>
      </c>
    </row>
    <row r="46" spans="1:9" ht="25.5" x14ac:dyDescent="0.2">
      <c r="A46" s="13" t="s">
        <v>135</v>
      </c>
      <c r="B46" s="14" t="s">
        <v>136</v>
      </c>
      <c r="C46" s="13" t="s">
        <v>47</v>
      </c>
      <c r="D46" s="13" t="s">
        <v>137</v>
      </c>
      <c r="E46" s="15" t="s">
        <v>22</v>
      </c>
      <c r="F46" s="14">
        <v>6.98</v>
      </c>
      <c r="G46" s="16"/>
      <c r="H46" s="16">
        <f t="shared" si="0"/>
        <v>0</v>
      </c>
      <c r="I46" s="16">
        <f t="shared" si="1"/>
        <v>0</v>
      </c>
    </row>
    <row r="47" spans="1:9" x14ac:dyDescent="0.2">
      <c r="A47" s="13" t="s">
        <v>138</v>
      </c>
      <c r="B47" s="14" t="s">
        <v>139</v>
      </c>
      <c r="C47" s="13" t="s">
        <v>328</v>
      </c>
      <c r="D47" s="13" t="s">
        <v>140</v>
      </c>
      <c r="E47" s="15" t="s">
        <v>41</v>
      </c>
      <c r="F47" s="14">
        <v>0.7</v>
      </c>
      <c r="G47" s="16"/>
      <c r="H47" s="16">
        <f t="shared" si="0"/>
        <v>0</v>
      </c>
      <c r="I47" s="16">
        <f t="shared" si="1"/>
        <v>0</v>
      </c>
    </row>
    <row r="48" spans="1:9" x14ac:dyDescent="0.2">
      <c r="A48" s="13" t="s">
        <v>141</v>
      </c>
      <c r="B48" s="14" t="s">
        <v>142</v>
      </c>
      <c r="C48" s="13" t="s">
        <v>328</v>
      </c>
      <c r="D48" s="13" t="s">
        <v>143</v>
      </c>
      <c r="E48" s="15" t="s">
        <v>41</v>
      </c>
      <c r="F48" s="14">
        <v>0.35</v>
      </c>
      <c r="G48" s="16"/>
      <c r="H48" s="16">
        <f t="shared" si="0"/>
        <v>0</v>
      </c>
      <c r="I48" s="16">
        <f t="shared" si="1"/>
        <v>0</v>
      </c>
    </row>
    <row r="49" spans="1:9" x14ac:dyDescent="0.2">
      <c r="A49" s="13" t="s">
        <v>144</v>
      </c>
      <c r="B49" s="14" t="s">
        <v>145</v>
      </c>
      <c r="C49" s="13" t="s">
        <v>328</v>
      </c>
      <c r="D49" s="13" t="s">
        <v>146</v>
      </c>
      <c r="E49" s="15" t="s">
        <v>22</v>
      </c>
      <c r="F49" s="14">
        <v>3.55</v>
      </c>
      <c r="G49" s="16"/>
      <c r="H49" s="16">
        <f t="shared" si="0"/>
        <v>0</v>
      </c>
      <c r="I49" s="16">
        <f t="shared" si="1"/>
        <v>0</v>
      </c>
    </row>
    <row r="50" spans="1:9" x14ac:dyDescent="0.2">
      <c r="A50" s="13" t="s">
        <v>147</v>
      </c>
      <c r="B50" s="14" t="s">
        <v>148</v>
      </c>
      <c r="C50" s="13" t="s">
        <v>328</v>
      </c>
      <c r="D50" s="13" t="s">
        <v>149</v>
      </c>
      <c r="E50" s="15" t="s">
        <v>150</v>
      </c>
      <c r="F50" s="14">
        <v>7.97</v>
      </c>
      <c r="G50" s="16"/>
      <c r="H50" s="16">
        <f t="shared" si="0"/>
        <v>0</v>
      </c>
      <c r="I50" s="16">
        <f t="shared" si="1"/>
        <v>0</v>
      </c>
    </row>
    <row r="51" spans="1:9" x14ac:dyDescent="0.2">
      <c r="A51" s="13" t="s">
        <v>151</v>
      </c>
      <c r="B51" s="14" t="s">
        <v>152</v>
      </c>
      <c r="C51" s="13" t="s">
        <v>328</v>
      </c>
      <c r="D51" s="13" t="s">
        <v>153</v>
      </c>
      <c r="E51" s="15" t="s">
        <v>41</v>
      </c>
      <c r="F51" s="14">
        <v>2.5</v>
      </c>
      <c r="G51" s="16"/>
      <c r="H51" s="16">
        <f t="shared" si="0"/>
        <v>0</v>
      </c>
      <c r="I51" s="16">
        <f t="shared" si="1"/>
        <v>0</v>
      </c>
    </row>
    <row r="52" spans="1:9" ht="25.5" x14ac:dyDescent="0.2">
      <c r="A52" s="13" t="s">
        <v>154</v>
      </c>
      <c r="B52" s="14" t="s">
        <v>155</v>
      </c>
      <c r="C52" s="13" t="s">
        <v>328</v>
      </c>
      <c r="D52" s="13" t="s">
        <v>156</v>
      </c>
      <c r="E52" s="15" t="s">
        <v>41</v>
      </c>
      <c r="F52" s="14">
        <v>2.5</v>
      </c>
      <c r="G52" s="16"/>
      <c r="H52" s="16">
        <f t="shared" si="0"/>
        <v>0</v>
      </c>
      <c r="I52" s="16">
        <f t="shared" si="1"/>
        <v>0</v>
      </c>
    </row>
    <row r="53" spans="1:9" x14ac:dyDescent="0.2">
      <c r="A53" s="13" t="s">
        <v>157</v>
      </c>
      <c r="B53" s="14" t="s">
        <v>158</v>
      </c>
      <c r="C53" s="13" t="s">
        <v>328</v>
      </c>
      <c r="D53" s="13" t="s">
        <v>159</v>
      </c>
      <c r="E53" s="15" t="s">
        <v>49</v>
      </c>
      <c r="F53" s="14">
        <v>6</v>
      </c>
      <c r="G53" s="16"/>
      <c r="H53" s="16">
        <f t="shared" si="0"/>
        <v>0</v>
      </c>
      <c r="I53" s="16">
        <f t="shared" si="1"/>
        <v>0</v>
      </c>
    </row>
    <row r="54" spans="1:9" x14ac:dyDescent="0.2">
      <c r="A54" s="4" t="s">
        <v>160</v>
      </c>
      <c r="B54" s="4"/>
      <c r="C54" s="4"/>
      <c r="D54" s="4" t="s">
        <v>161</v>
      </c>
      <c r="E54" s="4"/>
      <c r="F54" s="5"/>
      <c r="G54" s="4"/>
      <c r="H54" s="4"/>
      <c r="I54" s="6">
        <f>SUM(I55:I60)</f>
        <v>0</v>
      </c>
    </row>
    <row r="55" spans="1:9" ht="25.5" x14ac:dyDescent="0.2">
      <c r="A55" s="13" t="s">
        <v>162</v>
      </c>
      <c r="B55" s="14" t="s">
        <v>163</v>
      </c>
      <c r="C55" s="13" t="s">
        <v>328</v>
      </c>
      <c r="D55" s="13" t="s">
        <v>164</v>
      </c>
      <c r="E55" s="15" t="s">
        <v>31</v>
      </c>
      <c r="F55" s="14">
        <v>10</v>
      </c>
      <c r="G55" s="16"/>
      <c r="H55" s="16">
        <f t="shared" si="0"/>
        <v>0</v>
      </c>
      <c r="I55" s="16">
        <f t="shared" si="1"/>
        <v>0</v>
      </c>
    </row>
    <row r="56" spans="1:9" x14ac:dyDescent="0.2">
      <c r="A56" s="13" t="s">
        <v>165</v>
      </c>
      <c r="B56" s="14" t="s">
        <v>166</v>
      </c>
      <c r="C56" s="13" t="s">
        <v>328</v>
      </c>
      <c r="D56" s="13" t="s">
        <v>167</v>
      </c>
      <c r="E56" s="15" t="s">
        <v>49</v>
      </c>
      <c r="F56" s="14">
        <v>85.24</v>
      </c>
      <c r="G56" s="16"/>
      <c r="H56" s="16">
        <f t="shared" si="0"/>
        <v>0</v>
      </c>
      <c r="I56" s="16">
        <f t="shared" si="1"/>
        <v>0</v>
      </c>
    </row>
    <row r="57" spans="1:9" x14ac:dyDescent="0.2">
      <c r="A57" s="13" t="s">
        <v>168</v>
      </c>
      <c r="B57" s="14" t="s">
        <v>169</v>
      </c>
      <c r="C57" s="13" t="s">
        <v>328</v>
      </c>
      <c r="D57" s="13" t="s">
        <v>170</v>
      </c>
      <c r="E57" s="15" t="s">
        <v>31</v>
      </c>
      <c r="F57" s="14">
        <v>4</v>
      </c>
      <c r="G57" s="16"/>
      <c r="H57" s="16">
        <f t="shared" si="0"/>
        <v>0</v>
      </c>
      <c r="I57" s="16">
        <f t="shared" si="1"/>
        <v>0</v>
      </c>
    </row>
    <row r="58" spans="1:9" x14ac:dyDescent="0.2">
      <c r="A58" s="13" t="s">
        <v>171</v>
      </c>
      <c r="B58" s="14" t="s">
        <v>172</v>
      </c>
      <c r="C58" s="13" t="s">
        <v>328</v>
      </c>
      <c r="D58" s="13" t="s">
        <v>173</v>
      </c>
      <c r="E58" s="15" t="s">
        <v>49</v>
      </c>
      <c r="F58" s="14">
        <v>37.57</v>
      </c>
      <c r="G58" s="16"/>
      <c r="H58" s="16">
        <f t="shared" si="0"/>
        <v>0</v>
      </c>
      <c r="I58" s="16">
        <f t="shared" si="1"/>
        <v>0</v>
      </c>
    </row>
    <row r="59" spans="1:9" x14ac:dyDescent="0.2">
      <c r="A59" s="13" t="s">
        <v>174</v>
      </c>
      <c r="B59" s="14" t="s">
        <v>175</v>
      </c>
      <c r="C59" s="13" t="s">
        <v>328</v>
      </c>
      <c r="D59" s="13" t="s">
        <v>176</v>
      </c>
      <c r="E59" s="15" t="s">
        <v>31</v>
      </c>
      <c r="F59" s="14">
        <v>4</v>
      </c>
      <c r="G59" s="16"/>
      <c r="H59" s="16">
        <f t="shared" si="0"/>
        <v>0</v>
      </c>
      <c r="I59" s="16">
        <f t="shared" si="1"/>
        <v>0</v>
      </c>
    </row>
    <row r="60" spans="1:9" x14ac:dyDescent="0.2">
      <c r="A60" s="13" t="s">
        <v>177</v>
      </c>
      <c r="B60" s="14" t="s">
        <v>178</v>
      </c>
      <c r="C60" s="13" t="s">
        <v>328</v>
      </c>
      <c r="D60" s="13" t="s">
        <v>179</v>
      </c>
      <c r="E60" s="15" t="s">
        <v>31</v>
      </c>
      <c r="F60" s="14">
        <v>10</v>
      </c>
      <c r="G60" s="16"/>
      <c r="H60" s="16">
        <f t="shared" si="0"/>
        <v>0</v>
      </c>
      <c r="I60" s="16">
        <f t="shared" si="1"/>
        <v>0</v>
      </c>
    </row>
    <row r="61" spans="1:9" x14ac:dyDescent="0.2">
      <c r="A61" s="4" t="s">
        <v>180</v>
      </c>
      <c r="B61" s="4"/>
      <c r="C61" s="4"/>
      <c r="D61" s="4" t="s">
        <v>181</v>
      </c>
      <c r="E61" s="4"/>
      <c r="F61" s="5"/>
      <c r="G61" s="4"/>
      <c r="H61" s="4"/>
      <c r="I61" s="6">
        <f>SUM(I62)</f>
        <v>0</v>
      </c>
    </row>
    <row r="62" spans="1:9" x14ac:dyDescent="0.2">
      <c r="A62" s="13" t="s">
        <v>182</v>
      </c>
      <c r="B62" s="14" t="s">
        <v>183</v>
      </c>
      <c r="C62" s="13" t="s">
        <v>328</v>
      </c>
      <c r="D62" s="13" t="s">
        <v>184</v>
      </c>
      <c r="E62" s="15" t="s">
        <v>22</v>
      </c>
      <c r="F62" s="14">
        <v>49.93</v>
      </c>
      <c r="G62" s="16"/>
      <c r="H62" s="16">
        <f t="shared" si="0"/>
        <v>0</v>
      </c>
      <c r="I62" s="16">
        <f t="shared" si="1"/>
        <v>0</v>
      </c>
    </row>
    <row r="63" spans="1:9" x14ac:dyDescent="0.2">
      <c r="A63" s="17" t="s">
        <v>185</v>
      </c>
      <c r="B63" s="17"/>
      <c r="C63" s="17"/>
      <c r="D63" s="17" t="s">
        <v>186</v>
      </c>
      <c r="E63" s="17"/>
      <c r="F63" s="18"/>
      <c r="G63" s="17"/>
      <c r="H63" s="17"/>
      <c r="I63" s="19">
        <f>I64+I68+I75+I82+I89+I91+I97+I102+I110+I113+I117+I122+I124+I132</f>
        <v>0</v>
      </c>
    </row>
    <row r="64" spans="1:9" x14ac:dyDescent="0.2">
      <c r="A64" s="4" t="s">
        <v>187</v>
      </c>
      <c r="B64" s="4"/>
      <c r="C64" s="4"/>
      <c r="D64" s="4" t="s">
        <v>18</v>
      </c>
      <c r="E64" s="4"/>
      <c r="F64" s="5"/>
      <c r="G64" s="4"/>
      <c r="H64" s="4"/>
      <c r="I64" s="6">
        <f>SUM(I65:I67)</f>
        <v>0</v>
      </c>
    </row>
    <row r="65" spans="1:9" x14ac:dyDescent="0.2">
      <c r="A65" s="13" t="s">
        <v>188</v>
      </c>
      <c r="B65" s="14" t="s">
        <v>189</v>
      </c>
      <c r="C65" s="13" t="s">
        <v>328</v>
      </c>
      <c r="D65" s="13" t="s">
        <v>190</v>
      </c>
      <c r="E65" s="15" t="s">
        <v>22</v>
      </c>
      <c r="F65" s="14">
        <v>22.34</v>
      </c>
      <c r="G65" s="16"/>
      <c r="H65" s="16">
        <f t="shared" ref="H65:H128" si="2">TRUNC(G65*1.25,2)</f>
        <v>0</v>
      </c>
      <c r="I65" s="16">
        <f t="shared" ref="I65:I128" si="3">F65*H65</f>
        <v>0</v>
      </c>
    </row>
    <row r="66" spans="1:9" ht="25.5" x14ac:dyDescent="0.2">
      <c r="A66" s="13" t="s">
        <v>191</v>
      </c>
      <c r="B66" s="14" t="s">
        <v>51</v>
      </c>
      <c r="C66" s="13" t="s">
        <v>328</v>
      </c>
      <c r="D66" s="13" t="s">
        <v>52</v>
      </c>
      <c r="E66" s="15" t="s">
        <v>41</v>
      </c>
      <c r="F66" s="14">
        <v>11.6</v>
      </c>
      <c r="G66" s="16"/>
      <c r="H66" s="16">
        <f t="shared" si="2"/>
        <v>0</v>
      </c>
      <c r="I66" s="16">
        <f t="shared" si="3"/>
        <v>0</v>
      </c>
    </row>
    <row r="67" spans="1:9" x14ac:dyDescent="0.2">
      <c r="A67" s="13" t="s">
        <v>192</v>
      </c>
      <c r="B67" s="14" t="s">
        <v>193</v>
      </c>
      <c r="C67" s="13" t="s">
        <v>328</v>
      </c>
      <c r="D67" s="13" t="s">
        <v>194</v>
      </c>
      <c r="E67" s="15" t="s">
        <v>41</v>
      </c>
      <c r="F67" s="14">
        <v>11.6</v>
      </c>
      <c r="G67" s="16"/>
      <c r="H67" s="16">
        <f t="shared" si="2"/>
        <v>0</v>
      </c>
      <c r="I67" s="16">
        <f t="shared" si="3"/>
        <v>0</v>
      </c>
    </row>
    <row r="68" spans="1:9" x14ac:dyDescent="0.2">
      <c r="A68" s="4" t="s">
        <v>195</v>
      </c>
      <c r="B68" s="4"/>
      <c r="C68" s="4"/>
      <c r="D68" s="4" t="s">
        <v>27</v>
      </c>
      <c r="E68" s="4"/>
      <c r="F68" s="5"/>
      <c r="G68" s="4"/>
      <c r="H68" s="4"/>
      <c r="I68" s="6">
        <f>SUM(I69:I74)</f>
        <v>0</v>
      </c>
    </row>
    <row r="69" spans="1:9" x14ac:dyDescent="0.2">
      <c r="A69" s="13" t="s">
        <v>196</v>
      </c>
      <c r="B69" s="14" t="s">
        <v>43</v>
      </c>
      <c r="C69" s="13" t="s">
        <v>328</v>
      </c>
      <c r="D69" s="13" t="s">
        <v>44</v>
      </c>
      <c r="E69" s="15" t="s">
        <v>41</v>
      </c>
      <c r="F69" s="14">
        <v>0.89</v>
      </c>
      <c r="G69" s="16"/>
      <c r="H69" s="16">
        <f t="shared" si="2"/>
        <v>0</v>
      </c>
      <c r="I69" s="16">
        <f t="shared" si="3"/>
        <v>0</v>
      </c>
    </row>
    <row r="70" spans="1:9" x14ac:dyDescent="0.2">
      <c r="A70" s="13" t="s">
        <v>197</v>
      </c>
      <c r="B70" s="14" t="s">
        <v>198</v>
      </c>
      <c r="C70" s="13" t="s">
        <v>328</v>
      </c>
      <c r="D70" s="13" t="s">
        <v>199</v>
      </c>
      <c r="E70" s="15" t="s">
        <v>41</v>
      </c>
      <c r="F70" s="14">
        <v>2.04</v>
      </c>
      <c r="G70" s="16"/>
      <c r="H70" s="16">
        <f t="shared" si="2"/>
        <v>0</v>
      </c>
      <c r="I70" s="16">
        <f t="shared" si="3"/>
        <v>0</v>
      </c>
    </row>
    <row r="71" spans="1:9" x14ac:dyDescent="0.2">
      <c r="A71" s="13" t="s">
        <v>200</v>
      </c>
      <c r="B71" s="14" t="s">
        <v>36</v>
      </c>
      <c r="C71" s="13" t="s">
        <v>328</v>
      </c>
      <c r="D71" s="13" t="s">
        <v>37</v>
      </c>
      <c r="E71" s="15" t="s">
        <v>22</v>
      </c>
      <c r="F71" s="14">
        <v>5.04</v>
      </c>
      <c r="G71" s="16"/>
      <c r="H71" s="16">
        <f t="shared" si="2"/>
        <v>0</v>
      </c>
      <c r="I71" s="16">
        <f t="shared" si="3"/>
        <v>0</v>
      </c>
    </row>
    <row r="72" spans="1:9" x14ac:dyDescent="0.2">
      <c r="A72" s="13" t="s">
        <v>201</v>
      </c>
      <c r="B72" s="14" t="s">
        <v>202</v>
      </c>
      <c r="C72" s="13" t="s">
        <v>328</v>
      </c>
      <c r="D72" s="13" t="s">
        <v>203</v>
      </c>
      <c r="E72" s="15" t="s">
        <v>49</v>
      </c>
      <c r="F72" s="14">
        <v>22.2</v>
      </c>
      <c r="G72" s="16"/>
      <c r="H72" s="16">
        <f t="shared" si="2"/>
        <v>0</v>
      </c>
      <c r="I72" s="16">
        <f t="shared" si="3"/>
        <v>0</v>
      </c>
    </row>
    <row r="73" spans="1:9" x14ac:dyDescent="0.2">
      <c r="A73" s="13" t="s">
        <v>204</v>
      </c>
      <c r="B73" s="14" t="s">
        <v>33</v>
      </c>
      <c r="C73" s="13" t="s">
        <v>328</v>
      </c>
      <c r="D73" s="13" t="s">
        <v>34</v>
      </c>
      <c r="E73" s="15" t="s">
        <v>22</v>
      </c>
      <c r="F73" s="14">
        <v>23.71</v>
      </c>
      <c r="G73" s="16"/>
      <c r="H73" s="16">
        <f t="shared" si="2"/>
        <v>0</v>
      </c>
      <c r="I73" s="16">
        <f t="shared" si="3"/>
        <v>0</v>
      </c>
    </row>
    <row r="74" spans="1:9" x14ac:dyDescent="0.2">
      <c r="A74" s="13" t="s">
        <v>205</v>
      </c>
      <c r="B74" s="14" t="s">
        <v>63</v>
      </c>
      <c r="C74" s="13" t="s">
        <v>328</v>
      </c>
      <c r="D74" s="13" t="s">
        <v>64</v>
      </c>
      <c r="E74" s="15" t="s">
        <v>22</v>
      </c>
      <c r="F74" s="14">
        <v>158.28</v>
      </c>
      <c r="G74" s="16"/>
      <c r="H74" s="16">
        <f t="shared" si="2"/>
        <v>0</v>
      </c>
      <c r="I74" s="16">
        <f t="shared" si="3"/>
        <v>0</v>
      </c>
    </row>
    <row r="75" spans="1:9" x14ac:dyDescent="0.2">
      <c r="A75" s="4" t="s">
        <v>206</v>
      </c>
      <c r="B75" s="4"/>
      <c r="C75" s="4"/>
      <c r="D75" s="4" t="s">
        <v>207</v>
      </c>
      <c r="E75" s="4"/>
      <c r="F75" s="5"/>
      <c r="G75" s="4"/>
      <c r="H75" s="4"/>
      <c r="I75" s="6">
        <f>SUM(I76:I81)</f>
        <v>0</v>
      </c>
    </row>
    <row r="76" spans="1:9" x14ac:dyDescent="0.2">
      <c r="A76" s="13" t="s">
        <v>208</v>
      </c>
      <c r="B76" s="14" t="s">
        <v>142</v>
      </c>
      <c r="C76" s="13" t="s">
        <v>328</v>
      </c>
      <c r="D76" s="13" t="s">
        <v>143</v>
      </c>
      <c r="E76" s="15" t="s">
        <v>41</v>
      </c>
      <c r="F76" s="14">
        <v>0.89</v>
      </c>
      <c r="G76" s="16"/>
      <c r="H76" s="16">
        <f t="shared" si="2"/>
        <v>0</v>
      </c>
      <c r="I76" s="16">
        <f t="shared" si="3"/>
        <v>0</v>
      </c>
    </row>
    <row r="77" spans="1:9" x14ac:dyDescent="0.2">
      <c r="A77" s="13" t="s">
        <v>209</v>
      </c>
      <c r="B77" s="14" t="s">
        <v>148</v>
      </c>
      <c r="C77" s="13" t="s">
        <v>328</v>
      </c>
      <c r="D77" s="13" t="s">
        <v>149</v>
      </c>
      <c r="E77" s="15" t="s">
        <v>150</v>
      </c>
      <c r="F77" s="14">
        <v>132.1</v>
      </c>
      <c r="G77" s="16"/>
      <c r="H77" s="16">
        <f t="shared" si="2"/>
        <v>0</v>
      </c>
      <c r="I77" s="16">
        <f t="shared" si="3"/>
        <v>0</v>
      </c>
    </row>
    <row r="78" spans="1:9" x14ac:dyDescent="0.2">
      <c r="A78" s="13" t="s">
        <v>210</v>
      </c>
      <c r="B78" s="14" t="s">
        <v>211</v>
      </c>
      <c r="C78" s="13" t="s">
        <v>328</v>
      </c>
      <c r="D78" s="13" t="s">
        <v>212</v>
      </c>
      <c r="E78" s="15" t="s">
        <v>150</v>
      </c>
      <c r="F78" s="14">
        <v>40.200000000000003</v>
      </c>
      <c r="G78" s="16"/>
      <c r="H78" s="16">
        <f t="shared" si="2"/>
        <v>0</v>
      </c>
      <c r="I78" s="16">
        <f t="shared" si="3"/>
        <v>0</v>
      </c>
    </row>
    <row r="79" spans="1:9" x14ac:dyDescent="0.2">
      <c r="A79" s="13" t="s">
        <v>213</v>
      </c>
      <c r="B79" s="14" t="s">
        <v>214</v>
      </c>
      <c r="C79" s="13" t="s">
        <v>328</v>
      </c>
      <c r="D79" s="13" t="s">
        <v>215</v>
      </c>
      <c r="E79" s="15" t="s">
        <v>41</v>
      </c>
      <c r="F79" s="14">
        <v>2.0499999999999998</v>
      </c>
      <c r="G79" s="16"/>
      <c r="H79" s="16">
        <f t="shared" si="2"/>
        <v>0</v>
      </c>
      <c r="I79" s="16">
        <f t="shared" si="3"/>
        <v>0</v>
      </c>
    </row>
    <row r="80" spans="1:9" x14ac:dyDescent="0.2">
      <c r="A80" s="13" t="s">
        <v>216</v>
      </c>
      <c r="B80" s="14" t="s">
        <v>217</v>
      </c>
      <c r="C80" s="13" t="s">
        <v>328</v>
      </c>
      <c r="D80" s="13" t="s">
        <v>218</v>
      </c>
      <c r="E80" s="15" t="s">
        <v>41</v>
      </c>
      <c r="F80" s="14">
        <v>2.0499999999999998</v>
      </c>
      <c r="G80" s="16"/>
      <c r="H80" s="16">
        <f t="shared" si="2"/>
        <v>0</v>
      </c>
      <c r="I80" s="16">
        <f t="shared" si="3"/>
        <v>0</v>
      </c>
    </row>
    <row r="81" spans="1:9" x14ac:dyDescent="0.2">
      <c r="A81" s="13" t="s">
        <v>219</v>
      </c>
      <c r="B81" s="14" t="s">
        <v>220</v>
      </c>
      <c r="C81" s="13" t="s">
        <v>328</v>
      </c>
      <c r="D81" s="13" t="s">
        <v>221</v>
      </c>
      <c r="E81" s="15" t="s">
        <v>22</v>
      </c>
      <c r="F81" s="14">
        <v>8.14</v>
      </c>
      <c r="G81" s="16"/>
      <c r="H81" s="16">
        <f t="shared" si="2"/>
        <v>0</v>
      </c>
      <c r="I81" s="16">
        <f t="shared" si="3"/>
        <v>0</v>
      </c>
    </row>
    <row r="82" spans="1:9" x14ac:dyDescent="0.2">
      <c r="A82" s="4" t="s">
        <v>222</v>
      </c>
      <c r="B82" s="4"/>
      <c r="C82" s="4"/>
      <c r="D82" s="4" t="s">
        <v>223</v>
      </c>
      <c r="E82" s="4"/>
      <c r="F82" s="5"/>
      <c r="G82" s="4"/>
      <c r="H82" s="4"/>
      <c r="I82" s="6">
        <f>SUM(I83:I88)</f>
        <v>0</v>
      </c>
    </row>
    <row r="83" spans="1:9" x14ac:dyDescent="0.2">
      <c r="A83" s="13" t="s">
        <v>224</v>
      </c>
      <c r="B83" s="14" t="s">
        <v>145</v>
      </c>
      <c r="C83" s="13" t="s">
        <v>328</v>
      </c>
      <c r="D83" s="13" t="s">
        <v>146</v>
      </c>
      <c r="E83" s="15" t="s">
        <v>22</v>
      </c>
      <c r="F83" s="14">
        <v>49.34</v>
      </c>
      <c r="G83" s="16"/>
      <c r="H83" s="16">
        <f t="shared" si="2"/>
        <v>0</v>
      </c>
      <c r="I83" s="16">
        <f t="shared" si="3"/>
        <v>0</v>
      </c>
    </row>
    <row r="84" spans="1:9" x14ac:dyDescent="0.2">
      <c r="A84" s="13" t="s">
        <v>225</v>
      </c>
      <c r="B84" s="14" t="s">
        <v>148</v>
      </c>
      <c r="C84" s="13" t="s">
        <v>328</v>
      </c>
      <c r="D84" s="13" t="s">
        <v>149</v>
      </c>
      <c r="E84" s="15" t="s">
        <v>150</v>
      </c>
      <c r="F84" s="14">
        <v>145.9</v>
      </c>
      <c r="G84" s="16"/>
      <c r="H84" s="16">
        <f t="shared" si="2"/>
        <v>0</v>
      </c>
      <c r="I84" s="16">
        <f t="shared" si="3"/>
        <v>0</v>
      </c>
    </row>
    <row r="85" spans="1:9" x14ac:dyDescent="0.2">
      <c r="A85" s="13" t="s">
        <v>226</v>
      </c>
      <c r="B85" s="14" t="s">
        <v>211</v>
      </c>
      <c r="C85" s="13" t="s">
        <v>328</v>
      </c>
      <c r="D85" s="13" t="s">
        <v>212</v>
      </c>
      <c r="E85" s="15" t="s">
        <v>150</v>
      </c>
      <c r="F85" s="14">
        <v>55.6</v>
      </c>
      <c r="G85" s="16"/>
      <c r="H85" s="16">
        <f t="shared" si="2"/>
        <v>0</v>
      </c>
      <c r="I85" s="16">
        <f t="shared" si="3"/>
        <v>0</v>
      </c>
    </row>
    <row r="86" spans="1:9" x14ac:dyDescent="0.2">
      <c r="A86" s="13" t="s">
        <v>227</v>
      </c>
      <c r="B86" s="14" t="s">
        <v>214</v>
      </c>
      <c r="C86" s="13" t="s">
        <v>328</v>
      </c>
      <c r="D86" s="13" t="s">
        <v>215</v>
      </c>
      <c r="E86" s="15" t="s">
        <v>41</v>
      </c>
      <c r="F86" s="14">
        <v>1.99</v>
      </c>
      <c r="G86" s="16"/>
      <c r="H86" s="16">
        <f t="shared" si="2"/>
        <v>0</v>
      </c>
      <c r="I86" s="16">
        <f t="shared" si="3"/>
        <v>0</v>
      </c>
    </row>
    <row r="87" spans="1:9" x14ac:dyDescent="0.2">
      <c r="A87" s="13" t="s">
        <v>228</v>
      </c>
      <c r="B87" s="14" t="s">
        <v>217</v>
      </c>
      <c r="C87" s="13" t="s">
        <v>328</v>
      </c>
      <c r="D87" s="13" t="s">
        <v>218</v>
      </c>
      <c r="E87" s="15" t="s">
        <v>41</v>
      </c>
      <c r="F87" s="14">
        <v>1.99</v>
      </c>
      <c r="G87" s="16"/>
      <c r="H87" s="16">
        <f t="shared" si="2"/>
        <v>0</v>
      </c>
      <c r="I87" s="16">
        <f t="shared" si="3"/>
        <v>0</v>
      </c>
    </row>
    <row r="88" spans="1:9" ht="25.5" x14ac:dyDescent="0.2">
      <c r="A88" s="13" t="s">
        <v>229</v>
      </c>
      <c r="B88" s="14" t="s">
        <v>230</v>
      </c>
      <c r="C88" s="13" t="s">
        <v>328</v>
      </c>
      <c r="D88" s="13" t="s">
        <v>231</v>
      </c>
      <c r="E88" s="15" t="s">
        <v>22</v>
      </c>
      <c r="F88" s="14">
        <v>22.34</v>
      </c>
      <c r="G88" s="16"/>
      <c r="H88" s="16">
        <f t="shared" si="2"/>
        <v>0</v>
      </c>
      <c r="I88" s="16">
        <f t="shared" si="3"/>
        <v>0</v>
      </c>
    </row>
    <row r="89" spans="1:9" x14ac:dyDescent="0.2">
      <c r="A89" s="4" t="s">
        <v>232</v>
      </c>
      <c r="B89" s="4"/>
      <c r="C89" s="4"/>
      <c r="D89" s="4" t="s">
        <v>233</v>
      </c>
      <c r="E89" s="4"/>
      <c r="F89" s="5"/>
      <c r="G89" s="4"/>
      <c r="H89" s="4"/>
      <c r="I89" s="6">
        <f>I90</f>
        <v>0</v>
      </c>
    </row>
    <row r="90" spans="1:9" ht="25.5" x14ac:dyDescent="0.2">
      <c r="A90" s="13" t="s">
        <v>234</v>
      </c>
      <c r="B90" s="14" t="s">
        <v>235</v>
      </c>
      <c r="C90" s="13" t="s">
        <v>328</v>
      </c>
      <c r="D90" s="13" t="s">
        <v>236</v>
      </c>
      <c r="E90" s="15" t="s">
        <v>22</v>
      </c>
      <c r="F90" s="14">
        <v>5.29</v>
      </c>
      <c r="G90" s="16"/>
      <c r="H90" s="16">
        <f t="shared" si="2"/>
        <v>0</v>
      </c>
      <c r="I90" s="16">
        <f t="shared" si="3"/>
        <v>0</v>
      </c>
    </row>
    <row r="91" spans="1:9" x14ac:dyDescent="0.2">
      <c r="A91" s="4" t="s">
        <v>237</v>
      </c>
      <c r="B91" s="4"/>
      <c r="C91" s="4"/>
      <c r="D91" s="4" t="s">
        <v>238</v>
      </c>
      <c r="E91" s="4"/>
      <c r="F91" s="5"/>
      <c r="G91" s="4"/>
      <c r="H91" s="4"/>
      <c r="I91" s="6">
        <f>SUM(I92:I96)</f>
        <v>0</v>
      </c>
    </row>
    <row r="92" spans="1:9" x14ac:dyDescent="0.2">
      <c r="A92" s="13" t="s">
        <v>239</v>
      </c>
      <c r="B92" s="14" t="s">
        <v>89</v>
      </c>
      <c r="C92" s="13" t="s">
        <v>328</v>
      </c>
      <c r="D92" s="13" t="s">
        <v>90</v>
      </c>
      <c r="E92" s="15" t="s">
        <v>22</v>
      </c>
      <c r="F92" s="14">
        <v>61.42</v>
      </c>
      <c r="G92" s="16"/>
      <c r="H92" s="16">
        <f t="shared" si="2"/>
        <v>0</v>
      </c>
      <c r="I92" s="16">
        <f t="shared" si="3"/>
        <v>0</v>
      </c>
    </row>
    <row r="93" spans="1:9" x14ac:dyDescent="0.2">
      <c r="A93" s="13" t="s">
        <v>240</v>
      </c>
      <c r="B93" s="14" t="s">
        <v>83</v>
      </c>
      <c r="C93" s="13" t="s">
        <v>328</v>
      </c>
      <c r="D93" s="13" t="s">
        <v>84</v>
      </c>
      <c r="E93" s="15" t="s">
        <v>22</v>
      </c>
      <c r="F93" s="14">
        <v>175.78</v>
      </c>
      <c r="G93" s="16"/>
      <c r="H93" s="16">
        <f t="shared" si="2"/>
        <v>0</v>
      </c>
      <c r="I93" s="16">
        <f t="shared" si="3"/>
        <v>0</v>
      </c>
    </row>
    <row r="94" spans="1:9" x14ac:dyDescent="0.2">
      <c r="A94" s="13" t="s">
        <v>241</v>
      </c>
      <c r="B94" s="14" t="s">
        <v>86</v>
      </c>
      <c r="C94" s="13" t="s">
        <v>328</v>
      </c>
      <c r="D94" s="13" t="s">
        <v>87</v>
      </c>
      <c r="E94" s="15" t="s">
        <v>22</v>
      </c>
      <c r="F94" s="14">
        <v>175.78</v>
      </c>
      <c r="G94" s="16"/>
      <c r="H94" s="16">
        <f t="shared" si="2"/>
        <v>0</v>
      </c>
      <c r="I94" s="16">
        <f t="shared" si="3"/>
        <v>0</v>
      </c>
    </row>
    <row r="95" spans="1:9" x14ac:dyDescent="0.2">
      <c r="A95" s="13" t="s">
        <v>242</v>
      </c>
      <c r="B95" s="14" t="s">
        <v>80</v>
      </c>
      <c r="C95" s="13" t="s">
        <v>328</v>
      </c>
      <c r="D95" s="13" t="s">
        <v>81</v>
      </c>
      <c r="E95" s="15" t="s">
        <v>22</v>
      </c>
      <c r="F95" s="14">
        <v>175.78</v>
      </c>
      <c r="G95" s="16"/>
      <c r="H95" s="16">
        <f t="shared" si="2"/>
        <v>0</v>
      </c>
      <c r="I95" s="16">
        <f t="shared" si="3"/>
        <v>0</v>
      </c>
    </row>
    <row r="96" spans="1:9" ht="25.5" x14ac:dyDescent="0.2">
      <c r="A96" s="13" t="s">
        <v>243</v>
      </c>
      <c r="B96" s="14" t="s">
        <v>68</v>
      </c>
      <c r="C96" s="13" t="s">
        <v>328</v>
      </c>
      <c r="D96" s="13" t="s">
        <v>69</v>
      </c>
      <c r="E96" s="15" t="s">
        <v>22</v>
      </c>
      <c r="F96" s="14">
        <v>117.77</v>
      </c>
      <c r="G96" s="16"/>
      <c r="H96" s="16">
        <f t="shared" si="2"/>
        <v>0</v>
      </c>
      <c r="I96" s="16">
        <f t="shared" si="3"/>
        <v>0</v>
      </c>
    </row>
    <row r="97" spans="1:9" x14ac:dyDescent="0.2">
      <c r="A97" s="4" t="s">
        <v>244</v>
      </c>
      <c r="B97" s="4"/>
      <c r="C97" s="4"/>
      <c r="D97" s="4" t="s">
        <v>245</v>
      </c>
      <c r="E97" s="4"/>
      <c r="F97" s="5"/>
      <c r="G97" s="4"/>
      <c r="H97" s="4"/>
      <c r="I97" s="6">
        <f>SUM(I98:I101)</f>
        <v>0</v>
      </c>
    </row>
    <row r="98" spans="1:9" x14ac:dyDescent="0.2">
      <c r="A98" s="13" t="s">
        <v>246</v>
      </c>
      <c r="B98" s="14" t="s">
        <v>247</v>
      </c>
      <c r="C98" s="13" t="s">
        <v>328</v>
      </c>
      <c r="D98" s="13" t="s">
        <v>248</v>
      </c>
      <c r="E98" s="15" t="s">
        <v>41</v>
      </c>
      <c r="F98" s="14">
        <v>0.25</v>
      </c>
      <c r="G98" s="16"/>
      <c r="H98" s="16">
        <f t="shared" si="2"/>
        <v>0</v>
      </c>
      <c r="I98" s="16">
        <f t="shared" si="3"/>
        <v>0</v>
      </c>
    </row>
    <row r="99" spans="1:9" x14ac:dyDescent="0.2">
      <c r="A99" s="13" t="s">
        <v>249</v>
      </c>
      <c r="B99" s="14" t="s">
        <v>71</v>
      </c>
      <c r="C99" s="13" t="s">
        <v>328</v>
      </c>
      <c r="D99" s="13" t="s">
        <v>72</v>
      </c>
      <c r="E99" s="15" t="s">
        <v>41</v>
      </c>
      <c r="F99" s="14">
        <v>1.26</v>
      </c>
      <c r="G99" s="16"/>
      <c r="H99" s="16">
        <f t="shared" si="2"/>
        <v>0</v>
      </c>
      <c r="I99" s="16">
        <f t="shared" si="3"/>
        <v>0</v>
      </c>
    </row>
    <row r="100" spans="1:9" ht="38.25" x14ac:dyDescent="0.2">
      <c r="A100" s="13" t="s">
        <v>250</v>
      </c>
      <c r="B100" s="14" t="s">
        <v>74</v>
      </c>
      <c r="C100" s="13" t="s">
        <v>328</v>
      </c>
      <c r="D100" s="13" t="s">
        <v>75</v>
      </c>
      <c r="E100" s="15" t="s">
        <v>22</v>
      </c>
      <c r="F100" s="14">
        <v>41.95</v>
      </c>
      <c r="G100" s="16"/>
      <c r="H100" s="16">
        <f t="shared" si="2"/>
        <v>0</v>
      </c>
      <c r="I100" s="16">
        <f t="shared" si="3"/>
        <v>0</v>
      </c>
    </row>
    <row r="101" spans="1:9" ht="38.25" x14ac:dyDescent="0.2">
      <c r="A101" s="13" t="s">
        <v>251</v>
      </c>
      <c r="B101" s="14" t="s">
        <v>77</v>
      </c>
      <c r="C101" s="13" t="s">
        <v>328</v>
      </c>
      <c r="D101" s="13" t="s">
        <v>78</v>
      </c>
      <c r="E101" s="15" t="s">
        <v>49</v>
      </c>
      <c r="F101" s="14">
        <v>58.04</v>
      </c>
      <c r="G101" s="16"/>
      <c r="H101" s="16">
        <f t="shared" si="2"/>
        <v>0</v>
      </c>
      <c r="I101" s="16">
        <f t="shared" si="3"/>
        <v>0</v>
      </c>
    </row>
    <row r="102" spans="1:9" x14ac:dyDescent="0.2">
      <c r="A102" s="4" t="s">
        <v>252</v>
      </c>
      <c r="B102" s="4"/>
      <c r="C102" s="4"/>
      <c r="D102" s="4" t="s">
        <v>253</v>
      </c>
      <c r="E102" s="4"/>
      <c r="F102" s="5"/>
      <c r="G102" s="4"/>
      <c r="H102" s="4"/>
      <c r="I102" s="6">
        <f>SUM(I103:I109)</f>
        <v>0</v>
      </c>
    </row>
    <row r="103" spans="1:9" x14ac:dyDescent="0.2">
      <c r="A103" s="13" t="s">
        <v>254</v>
      </c>
      <c r="B103" s="14" t="s">
        <v>255</v>
      </c>
      <c r="C103" s="13" t="s">
        <v>328</v>
      </c>
      <c r="D103" s="13" t="s">
        <v>256</v>
      </c>
      <c r="E103" s="15" t="s">
        <v>49</v>
      </c>
      <c r="F103" s="14">
        <v>77.72</v>
      </c>
      <c r="G103" s="16"/>
      <c r="H103" s="16">
        <f t="shared" si="2"/>
        <v>0</v>
      </c>
      <c r="I103" s="16">
        <f t="shared" si="3"/>
        <v>0</v>
      </c>
    </row>
    <row r="104" spans="1:9" x14ac:dyDescent="0.2">
      <c r="A104" s="13" t="s">
        <v>257</v>
      </c>
      <c r="B104" s="14" t="s">
        <v>258</v>
      </c>
      <c r="C104" s="13" t="s">
        <v>328</v>
      </c>
      <c r="D104" s="13" t="s">
        <v>259</v>
      </c>
      <c r="E104" s="15" t="s">
        <v>49</v>
      </c>
      <c r="F104" s="14">
        <v>36.630000000000003</v>
      </c>
      <c r="G104" s="16"/>
      <c r="H104" s="16">
        <f t="shared" si="2"/>
        <v>0</v>
      </c>
      <c r="I104" s="16">
        <f t="shared" si="3"/>
        <v>0</v>
      </c>
    </row>
    <row r="105" spans="1:9" x14ac:dyDescent="0.2">
      <c r="A105" s="13" t="s">
        <v>260</v>
      </c>
      <c r="B105" s="14" t="s">
        <v>261</v>
      </c>
      <c r="C105" s="13" t="s">
        <v>328</v>
      </c>
      <c r="D105" s="13" t="s">
        <v>262</v>
      </c>
      <c r="E105" s="15" t="s">
        <v>31</v>
      </c>
      <c r="F105" s="14">
        <v>3</v>
      </c>
      <c r="G105" s="16"/>
      <c r="H105" s="16">
        <f t="shared" si="2"/>
        <v>0</v>
      </c>
      <c r="I105" s="16">
        <f t="shared" si="3"/>
        <v>0</v>
      </c>
    </row>
    <row r="106" spans="1:9" ht="38.25" x14ac:dyDescent="0.2">
      <c r="A106" s="13" t="s">
        <v>263</v>
      </c>
      <c r="B106" s="14" t="s">
        <v>264</v>
      </c>
      <c r="C106" s="13" t="s">
        <v>47</v>
      </c>
      <c r="D106" s="13" t="s">
        <v>265</v>
      </c>
      <c r="E106" s="15" t="s">
        <v>31</v>
      </c>
      <c r="F106" s="14">
        <v>1</v>
      </c>
      <c r="G106" s="16"/>
      <c r="H106" s="16">
        <f t="shared" si="2"/>
        <v>0</v>
      </c>
      <c r="I106" s="16">
        <f t="shared" si="3"/>
        <v>0</v>
      </c>
    </row>
    <row r="107" spans="1:9" ht="25.5" x14ac:dyDescent="0.2">
      <c r="A107" s="13" t="s">
        <v>266</v>
      </c>
      <c r="B107" s="14" t="s">
        <v>163</v>
      </c>
      <c r="C107" s="13" t="s">
        <v>328</v>
      </c>
      <c r="D107" s="13" t="s">
        <v>164</v>
      </c>
      <c r="E107" s="15" t="s">
        <v>31</v>
      </c>
      <c r="F107" s="14">
        <v>14</v>
      </c>
      <c r="G107" s="16"/>
      <c r="H107" s="16">
        <f t="shared" si="2"/>
        <v>0</v>
      </c>
      <c r="I107" s="16">
        <f t="shared" si="3"/>
        <v>0</v>
      </c>
    </row>
    <row r="108" spans="1:9" x14ac:dyDescent="0.2">
      <c r="A108" s="13" t="s">
        <v>267</v>
      </c>
      <c r="B108" s="14" t="s">
        <v>268</v>
      </c>
      <c r="C108" s="13" t="s">
        <v>328</v>
      </c>
      <c r="D108" s="13" t="s">
        <v>269</v>
      </c>
      <c r="E108" s="15" t="s">
        <v>270</v>
      </c>
      <c r="F108" s="14">
        <v>12</v>
      </c>
      <c r="G108" s="16"/>
      <c r="H108" s="16">
        <f t="shared" si="2"/>
        <v>0</v>
      </c>
      <c r="I108" s="16">
        <f t="shared" si="3"/>
        <v>0</v>
      </c>
    </row>
    <row r="109" spans="1:9" x14ac:dyDescent="0.2">
      <c r="A109" s="13" t="s">
        <v>271</v>
      </c>
      <c r="B109" s="14" t="s">
        <v>272</v>
      </c>
      <c r="C109" s="13" t="s">
        <v>328</v>
      </c>
      <c r="D109" s="13" t="s">
        <v>273</v>
      </c>
      <c r="E109" s="15" t="s">
        <v>270</v>
      </c>
      <c r="F109" s="14">
        <v>5</v>
      </c>
      <c r="G109" s="16"/>
      <c r="H109" s="16">
        <f t="shared" si="2"/>
        <v>0</v>
      </c>
      <c r="I109" s="16">
        <f t="shared" si="3"/>
        <v>0</v>
      </c>
    </row>
    <row r="110" spans="1:9" x14ac:dyDescent="0.2">
      <c r="A110" s="4" t="s">
        <v>274</v>
      </c>
      <c r="B110" s="4"/>
      <c r="C110" s="4"/>
      <c r="D110" s="4" t="s">
        <v>275</v>
      </c>
      <c r="E110" s="4"/>
      <c r="F110" s="5"/>
      <c r="G110" s="4"/>
      <c r="H110" s="4"/>
      <c r="I110" s="6">
        <f>SUM(I111:I112)</f>
        <v>0</v>
      </c>
    </row>
    <row r="111" spans="1:9" x14ac:dyDescent="0.2">
      <c r="A111" s="13" t="s">
        <v>276</v>
      </c>
      <c r="B111" s="14" t="s">
        <v>122</v>
      </c>
      <c r="C111" s="13" t="s">
        <v>328</v>
      </c>
      <c r="D111" s="13" t="s">
        <v>123</v>
      </c>
      <c r="E111" s="15" t="s">
        <v>49</v>
      </c>
      <c r="F111" s="14">
        <v>29.34</v>
      </c>
      <c r="G111" s="16"/>
      <c r="H111" s="16">
        <f t="shared" si="2"/>
        <v>0</v>
      </c>
      <c r="I111" s="16">
        <f t="shared" si="3"/>
        <v>0</v>
      </c>
    </row>
    <row r="112" spans="1:9" ht="25.5" x14ac:dyDescent="0.2">
      <c r="A112" s="13" t="s">
        <v>277</v>
      </c>
      <c r="B112" s="14" t="s">
        <v>278</v>
      </c>
      <c r="C112" s="13" t="s">
        <v>328</v>
      </c>
      <c r="D112" s="13" t="s">
        <v>279</v>
      </c>
      <c r="E112" s="15" t="s">
        <v>31</v>
      </c>
      <c r="F112" s="14">
        <v>2</v>
      </c>
      <c r="G112" s="16"/>
      <c r="H112" s="16">
        <f t="shared" si="2"/>
        <v>0</v>
      </c>
      <c r="I112" s="16">
        <f t="shared" si="3"/>
        <v>0</v>
      </c>
    </row>
    <row r="113" spans="1:9" x14ac:dyDescent="0.2">
      <c r="A113" s="4" t="s">
        <v>280</v>
      </c>
      <c r="B113" s="4"/>
      <c r="C113" s="4"/>
      <c r="D113" s="4" t="s">
        <v>281</v>
      </c>
      <c r="E113" s="4"/>
      <c r="F113" s="5"/>
      <c r="G113" s="4"/>
      <c r="H113" s="4"/>
      <c r="I113" s="6">
        <f>SUM(I114:I116)</f>
        <v>0</v>
      </c>
    </row>
    <row r="114" spans="1:9" ht="25.5" x14ac:dyDescent="0.2">
      <c r="A114" s="13" t="s">
        <v>282</v>
      </c>
      <c r="B114" s="14" t="s">
        <v>283</v>
      </c>
      <c r="C114" s="13" t="s">
        <v>328</v>
      </c>
      <c r="D114" s="13" t="s">
        <v>284</v>
      </c>
      <c r="E114" s="15" t="s">
        <v>49</v>
      </c>
      <c r="F114" s="14">
        <v>15.75</v>
      </c>
      <c r="G114" s="16"/>
      <c r="H114" s="16">
        <f t="shared" si="2"/>
        <v>0</v>
      </c>
      <c r="I114" s="16">
        <f t="shared" si="3"/>
        <v>0</v>
      </c>
    </row>
    <row r="115" spans="1:9" x14ac:dyDescent="0.2">
      <c r="A115" s="13" t="s">
        <v>285</v>
      </c>
      <c r="B115" s="14" t="s">
        <v>286</v>
      </c>
      <c r="C115" s="13" t="s">
        <v>328</v>
      </c>
      <c r="D115" s="13" t="s">
        <v>287</v>
      </c>
      <c r="E115" s="15" t="s">
        <v>31</v>
      </c>
      <c r="F115" s="14">
        <v>1</v>
      </c>
      <c r="G115" s="16"/>
      <c r="H115" s="16">
        <f t="shared" si="2"/>
        <v>0</v>
      </c>
      <c r="I115" s="16">
        <f t="shared" si="3"/>
        <v>0</v>
      </c>
    </row>
    <row r="116" spans="1:9" x14ac:dyDescent="0.2">
      <c r="A116" s="13" t="s">
        <v>288</v>
      </c>
      <c r="B116" s="14" t="s">
        <v>125</v>
      </c>
      <c r="C116" s="13" t="s">
        <v>328</v>
      </c>
      <c r="D116" s="13" t="s">
        <v>126</v>
      </c>
      <c r="E116" s="15" t="s">
        <v>31</v>
      </c>
      <c r="F116" s="14">
        <v>1</v>
      </c>
      <c r="G116" s="16"/>
      <c r="H116" s="16">
        <f t="shared" si="2"/>
        <v>0</v>
      </c>
      <c r="I116" s="16">
        <f t="shared" si="3"/>
        <v>0</v>
      </c>
    </row>
    <row r="117" spans="1:9" x14ac:dyDescent="0.2">
      <c r="A117" s="4" t="s">
        <v>289</v>
      </c>
      <c r="B117" s="4"/>
      <c r="C117" s="4"/>
      <c r="D117" s="4" t="s">
        <v>290</v>
      </c>
      <c r="E117" s="4"/>
      <c r="F117" s="5"/>
      <c r="G117" s="4"/>
      <c r="H117" s="4"/>
      <c r="I117" s="6">
        <f>SUM(I118:I121)</f>
        <v>0</v>
      </c>
    </row>
    <row r="118" spans="1:9" x14ac:dyDescent="0.2">
      <c r="A118" s="13" t="s">
        <v>291</v>
      </c>
      <c r="B118" s="14" t="s">
        <v>105</v>
      </c>
      <c r="C118" s="13" t="s">
        <v>328</v>
      </c>
      <c r="D118" s="13" t="s">
        <v>106</v>
      </c>
      <c r="E118" s="15" t="s">
        <v>22</v>
      </c>
      <c r="F118" s="14">
        <v>8.4</v>
      </c>
      <c r="G118" s="16"/>
      <c r="H118" s="16">
        <f t="shared" si="2"/>
        <v>0</v>
      </c>
      <c r="I118" s="16">
        <f t="shared" si="3"/>
        <v>0</v>
      </c>
    </row>
    <row r="119" spans="1:9" x14ac:dyDescent="0.2">
      <c r="A119" s="13" t="s">
        <v>292</v>
      </c>
      <c r="B119" s="14" t="s">
        <v>108</v>
      </c>
      <c r="C119" s="13" t="s">
        <v>328</v>
      </c>
      <c r="D119" s="13" t="s">
        <v>109</v>
      </c>
      <c r="E119" s="15" t="s">
        <v>22</v>
      </c>
      <c r="F119" s="14">
        <v>4.32</v>
      </c>
      <c r="G119" s="16"/>
      <c r="H119" s="16">
        <f t="shared" si="2"/>
        <v>0</v>
      </c>
      <c r="I119" s="16">
        <f t="shared" si="3"/>
        <v>0</v>
      </c>
    </row>
    <row r="120" spans="1:9" x14ac:dyDescent="0.2">
      <c r="A120" s="13" t="s">
        <v>293</v>
      </c>
      <c r="B120" s="14" t="s">
        <v>294</v>
      </c>
      <c r="C120" s="13" t="s">
        <v>328</v>
      </c>
      <c r="D120" s="13" t="s">
        <v>295</v>
      </c>
      <c r="E120" s="15" t="s">
        <v>22</v>
      </c>
      <c r="F120" s="14">
        <v>6.48</v>
      </c>
      <c r="G120" s="16"/>
      <c r="H120" s="16">
        <f t="shared" si="2"/>
        <v>0</v>
      </c>
      <c r="I120" s="16">
        <f t="shared" si="3"/>
        <v>0</v>
      </c>
    </row>
    <row r="121" spans="1:9" x14ac:dyDescent="0.2">
      <c r="A121" s="13" t="s">
        <v>296</v>
      </c>
      <c r="B121" s="14" t="s">
        <v>297</v>
      </c>
      <c r="C121" s="13" t="s">
        <v>328</v>
      </c>
      <c r="D121" s="13" t="s">
        <v>298</v>
      </c>
      <c r="E121" s="15" t="s">
        <v>22</v>
      </c>
      <c r="F121" s="14">
        <v>6.48</v>
      </c>
      <c r="G121" s="16"/>
      <c r="H121" s="16">
        <f t="shared" si="2"/>
        <v>0</v>
      </c>
      <c r="I121" s="16">
        <f t="shared" si="3"/>
        <v>0</v>
      </c>
    </row>
    <row r="122" spans="1:9" x14ac:dyDescent="0.2">
      <c r="A122" s="4" t="s">
        <v>299</v>
      </c>
      <c r="B122" s="4"/>
      <c r="C122" s="4"/>
      <c r="D122" s="4" t="s">
        <v>92</v>
      </c>
      <c r="E122" s="4"/>
      <c r="F122" s="5"/>
      <c r="G122" s="4"/>
      <c r="H122" s="4"/>
      <c r="I122" s="6">
        <f>SUM(I123)</f>
        <v>0</v>
      </c>
    </row>
    <row r="123" spans="1:9" x14ac:dyDescent="0.2">
      <c r="A123" s="13" t="s">
        <v>300</v>
      </c>
      <c r="B123" s="14" t="s">
        <v>301</v>
      </c>
      <c r="C123" s="13" t="s">
        <v>328</v>
      </c>
      <c r="D123" s="13" t="s">
        <v>302</v>
      </c>
      <c r="E123" s="15" t="s">
        <v>22</v>
      </c>
      <c r="F123" s="14">
        <v>273.88</v>
      </c>
      <c r="G123" s="16"/>
      <c r="H123" s="16">
        <f t="shared" si="2"/>
        <v>0</v>
      </c>
      <c r="I123" s="16">
        <f t="shared" si="3"/>
        <v>0</v>
      </c>
    </row>
    <row r="124" spans="1:9" x14ac:dyDescent="0.2">
      <c r="A124" s="4" t="s">
        <v>303</v>
      </c>
      <c r="B124" s="4"/>
      <c r="C124" s="4"/>
      <c r="D124" s="4" t="s">
        <v>304</v>
      </c>
      <c r="E124" s="4"/>
      <c r="F124" s="5"/>
      <c r="G124" s="4"/>
      <c r="H124" s="4"/>
      <c r="I124" s="6">
        <f>SUM(I125:I131)</f>
        <v>0</v>
      </c>
    </row>
    <row r="125" spans="1:9" ht="25.5" x14ac:dyDescent="0.2">
      <c r="A125" s="13" t="s">
        <v>305</v>
      </c>
      <c r="B125" s="14" t="s">
        <v>306</v>
      </c>
      <c r="C125" s="13" t="s">
        <v>328</v>
      </c>
      <c r="D125" s="13" t="s">
        <v>307</v>
      </c>
      <c r="E125" s="15" t="s">
        <v>22</v>
      </c>
      <c r="F125" s="14">
        <v>1.26</v>
      </c>
      <c r="G125" s="16"/>
      <c r="H125" s="16">
        <f t="shared" si="2"/>
        <v>0</v>
      </c>
      <c r="I125" s="16">
        <f t="shared" si="3"/>
        <v>0</v>
      </c>
    </row>
    <row r="126" spans="1:9" x14ac:dyDescent="0.2">
      <c r="A126" s="13" t="s">
        <v>308</v>
      </c>
      <c r="B126" s="14" t="s">
        <v>309</v>
      </c>
      <c r="C126" s="13" t="s">
        <v>328</v>
      </c>
      <c r="D126" s="13" t="s">
        <v>310</v>
      </c>
      <c r="E126" s="15" t="s">
        <v>31</v>
      </c>
      <c r="F126" s="14">
        <v>1</v>
      </c>
      <c r="G126" s="16"/>
      <c r="H126" s="16">
        <f t="shared" si="2"/>
        <v>0</v>
      </c>
      <c r="I126" s="16">
        <f t="shared" si="3"/>
        <v>0</v>
      </c>
    </row>
    <row r="127" spans="1:9" x14ac:dyDescent="0.2">
      <c r="A127" s="13" t="s">
        <v>311</v>
      </c>
      <c r="B127" s="14" t="s">
        <v>312</v>
      </c>
      <c r="C127" s="13" t="s">
        <v>328</v>
      </c>
      <c r="D127" s="13" t="s">
        <v>313</v>
      </c>
      <c r="E127" s="15" t="s">
        <v>31</v>
      </c>
      <c r="F127" s="14">
        <v>1</v>
      </c>
      <c r="G127" s="16"/>
      <c r="H127" s="16">
        <f t="shared" si="2"/>
        <v>0</v>
      </c>
      <c r="I127" s="16">
        <f t="shared" si="3"/>
        <v>0</v>
      </c>
    </row>
    <row r="128" spans="1:9" x14ac:dyDescent="0.2">
      <c r="A128" s="13" t="s">
        <v>314</v>
      </c>
      <c r="B128" s="14" t="s">
        <v>315</v>
      </c>
      <c r="C128" s="13" t="s">
        <v>328</v>
      </c>
      <c r="D128" s="13" t="s">
        <v>316</v>
      </c>
      <c r="E128" s="15" t="s">
        <v>270</v>
      </c>
      <c r="F128" s="14">
        <v>4</v>
      </c>
      <c r="G128" s="16"/>
      <c r="H128" s="16">
        <f t="shared" si="2"/>
        <v>0</v>
      </c>
      <c r="I128" s="16">
        <f t="shared" si="3"/>
        <v>0</v>
      </c>
    </row>
    <row r="129" spans="1:9" x14ac:dyDescent="0.2">
      <c r="A129" s="13" t="s">
        <v>317</v>
      </c>
      <c r="B129" s="14" t="s">
        <v>318</v>
      </c>
      <c r="C129" s="13" t="s">
        <v>328</v>
      </c>
      <c r="D129" s="13" t="s">
        <v>319</v>
      </c>
      <c r="E129" s="15" t="s">
        <v>31</v>
      </c>
      <c r="F129" s="14">
        <v>4</v>
      </c>
      <c r="G129" s="16"/>
      <c r="H129" s="16">
        <f t="shared" ref="H129:H133" si="4">TRUNC(G129*1.25,2)</f>
        <v>0</v>
      </c>
      <c r="I129" s="16">
        <f t="shared" ref="I129:I133" si="5">F129*H129</f>
        <v>0</v>
      </c>
    </row>
    <row r="130" spans="1:9" x14ac:dyDescent="0.2">
      <c r="A130" s="13" t="s">
        <v>320</v>
      </c>
      <c r="B130" s="14" t="s">
        <v>321</v>
      </c>
      <c r="C130" s="13" t="s">
        <v>328</v>
      </c>
      <c r="D130" s="13" t="s">
        <v>322</v>
      </c>
      <c r="E130" s="15" t="s">
        <v>31</v>
      </c>
      <c r="F130" s="14">
        <v>4</v>
      </c>
      <c r="G130" s="16"/>
      <c r="H130" s="16">
        <f t="shared" si="4"/>
        <v>0</v>
      </c>
      <c r="I130" s="16">
        <f t="shared" si="5"/>
        <v>0</v>
      </c>
    </row>
    <row r="131" spans="1:9" x14ac:dyDescent="0.2">
      <c r="A131" s="13" t="s">
        <v>323</v>
      </c>
      <c r="B131" s="14" t="s">
        <v>131</v>
      </c>
      <c r="C131" s="13" t="s">
        <v>328</v>
      </c>
      <c r="D131" s="13" t="s">
        <v>132</v>
      </c>
      <c r="E131" s="15" t="s">
        <v>31</v>
      </c>
      <c r="F131" s="14">
        <v>4</v>
      </c>
      <c r="G131" s="16"/>
      <c r="H131" s="16">
        <f t="shared" si="4"/>
        <v>0</v>
      </c>
      <c r="I131" s="16">
        <f t="shared" si="5"/>
        <v>0</v>
      </c>
    </row>
    <row r="132" spans="1:9" x14ac:dyDescent="0.2">
      <c r="A132" s="4" t="s">
        <v>324</v>
      </c>
      <c r="B132" s="4"/>
      <c r="C132" s="4"/>
      <c r="D132" s="4" t="s">
        <v>181</v>
      </c>
      <c r="E132" s="4"/>
      <c r="F132" s="5"/>
      <c r="G132" s="4"/>
      <c r="H132" s="4"/>
      <c r="I132" s="6">
        <f>I133</f>
        <v>0</v>
      </c>
    </row>
    <row r="133" spans="1:9" x14ac:dyDescent="0.2">
      <c r="A133" s="13" t="s">
        <v>325</v>
      </c>
      <c r="B133" s="14" t="s">
        <v>183</v>
      </c>
      <c r="C133" s="13" t="s">
        <v>328</v>
      </c>
      <c r="D133" s="13" t="s">
        <v>184</v>
      </c>
      <c r="E133" s="15" t="s">
        <v>22</v>
      </c>
      <c r="F133" s="14">
        <v>52.06</v>
      </c>
      <c r="G133" s="16"/>
      <c r="H133" s="16">
        <f t="shared" si="4"/>
        <v>0</v>
      </c>
      <c r="I133" s="16">
        <f t="shared" si="5"/>
        <v>0</v>
      </c>
    </row>
    <row r="134" spans="1:9" x14ac:dyDescent="0.2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x14ac:dyDescent="0.2">
      <c r="A135" s="23"/>
      <c r="B135" s="23"/>
      <c r="C135" s="23"/>
      <c r="D135" s="8"/>
      <c r="E135" s="9"/>
      <c r="F135" s="24"/>
      <c r="G135" s="23"/>
      <c r="H135" s="25"/>
      <c r="I135" s="23"/>
    </row>
    <row r="136" spans="1:9" x14ac:dyDescent="0.2">
      <c r="A136" s="23"/>
      <c r="B136" s="23"/>
      <c r="C136" s="23"/>
      <c r="D136" s="8"/>
      <c r="E136" s="9"/>
      <c r="F136" s="24"/>
      <c r="G136" s="23"/>
      <c r="H136" s="25"/>
      <c r="I136" s="23"/>
    </row>
    <row r="137" spans="1:9" x14ac:dyDescent="0.2">
      <c r="A137" s="23"/>
      <c r="B137" s="23"/>
      <c r="C137" s="23"/>
      <c r="D137" s="8"/>
      <c r="E137" s="9"/>
      <c r="F137" s="24" t="s">
        <v>326</v>
      </c>
      <c r="G137" s="23"/>
      <c r="H137" s="26">
        <f>I63+I5</f>
        <v>0</v>
      </c>
      <c r="I137" s="27"/>
    </row>
    <row r="138" spans="1:9" ht="51" customHeight="1" x14ac:dyDescent="0.2">
      <c r="A138" s="7"/>
      <c r="B138" s="7"/>
      <c r="C138" s="7"/>
      <c r="D138" s="7"/>
      <c r="E138" s="7"/>
      <c r="F138" s="7"/>
      <c r="G138" s="7"/>
      <c r="H138" s="7"/>
      <c r="I138" s="7"/>
    </row>
    <row r="139" spans="1:9" ht="53.25" customHeight="1" x14ac:dyDescent="0.2">
      <c r="A139" s="20" t="s">
        <v>331</v>
      </c>
      <c r="B139" s="21"/>
      <c r="C139" s="21"/>
      <c r="D139" s="21"/>
      <c r="E139" s="21"/>
      <c r="F139" s="21"/>
      <c r="G139" s="21"/>
      <c r="H139" s="21"/>
      <c r="I139" s="21"/>
    </row>
  </sheetData>
  <mergeCells count="16">
    <mergeCell ref="A139:I139"/>
    <mergeCell ref="A1:C2"/>
    <mergeCell ref="A136:C136"/>
    <mergeCell ref="F136:G136"/>
    <mergeCell ref="H136:I136"/>
    <mergeCell ref="A137:C137"/>
    <mergeCell ref="F137:G137"/>
    <mergeCell ref="H137:I137"/>
    <mergeCell ref="E1:F1"/>
    <mergeCell ref="G1:H1"/>
    <mergeCell ref="E2:F2"/>
    <mergeCell ref="G2:H2"/>
    <mergeCell ref="A3:I3"/>
    <mergeCell ref="A135:C135"/>
    <mergeCell ref="F135:G135"/>
    <mergeCell ref="H135:I13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Elza Regina Salomao</cp:lastModifiedBy>
  <cp:revision>0</cp:revision>
  <dcterms:created xsi:type="dcterms:W3CDTF">2023-04-13T13:01:48Z</dcterms:created>
  <dcterms:modified xsi:type="dcterms:W3CDTF">2023-11-30T17:10:58Z</dcterms:modified>
</cp:coreProperties>
</file>