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ngenharia\Planno Engenharia\Projetos\Paraguaçu Paulista\Abertura Rua Irmã Gomes\"/>
    </mc:Choice>
  </mc:AlternateContent>
  <xr:revisionPtr revIDLastSave="0" documentId="13_ncr:1_{3A91BCA0-868A-4D33-B658-B571F0E988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91029"/>
</workbook>
</file>

<file path=xl/calcChain.xml><?xml version="1.0" encoding="utf-8"?>
<calcChain xmlns="http://schemas.openxmlformats.org/spreadsheetml/2006/main">
  <c r="H6" i="1" l="1"/>
  <c r="I6" i="1"/>
  <c r="H7" i="1"/>
  <c r="H9" i="1"/>
  <c r="I9" i="1" s="1"/>
  <c r="H10" i="1"/>
  <c r="I10" i="1" s="1"/>
  <c r="H11" i="1"/>
  <c r="H12" i="1"/>
  <c r="I12" i="1" s="1"/>
  <c r="H13" i="1"/>
  <c r="I13" i="1" s="1"/>
  <c r="H14" i="1"/>
  <c r="I14" i="1" s="1"/>
  <c r="H16" i="1"/>
  <c r="H18" i="1"/>
  <c r="I18" i="1" s="1"/>
  <c r="H19" i="1"/>
  <c r="I19" i="1" s="1"/>
  <c r="H21" i="1"/>
  <c r="I21" i="1" s="1"/>
  <c r="H22" i="1"/>
  <c r="I22" i="1" s="1"/>
  <c r="H24" i="1"/>
  <c r="I24" i="1" s="1"/>
  <c r="I23" i="1" s="1"/>
  <c r="I16" i="1"/>
  <c r="I15" i="1" s="1"/>
  <c r="I7" i="1"/>
  <c r="I11" i="1"/>
  <c r="J24" i="1"/>
  <c r="J23" i="1" s="1"/>
  <c r="J22" i="1"/>
  <c r="J21" i="1"/>
  <c r="J19" i="1"/>
  <c r="J18" i="1"/>
  <c r="J17" i="1" s="1"/>
  <c r="J16" i="1"/>
  <c r="J15" i="1" s="1"/>
  <c r="J10" i="1"/>
  <c r="J11" i="1"/>
  <c r="J12" i="1"/>
  <c r="J13" i="1"/>
  <c r="J14" i="1"/>
  <c r="J9" i="1"/>
  <c r="J7" i="1"/>
  <c r="J6" i="1"/>
  <c r="J5" i="1" s="1"/>
  <c r="K24" i="1"/>
  <c r="L24" i="1" s="1"/>
  <c r="M24" i="1" s="1"/>
  <c r="K22" i="1"/>
  <c r="L22" i="1" s="1"/>
  <c r="M22" i="1" s="1"/>
  <c r="K21" i="1"/>
  <c r="L21" i="1" s="1"/>
  <c r="M21" i="1" s="1"/>
  <c r="K19" i="1"/>
  <c r="L19" i="1" s="1"/>
  <c r="M19" i="1" s="1"/>
  <c r="K18" i="1"/>
  <c r="L18" i="1" s="1"/>
  <c r="M18" i="1" s="1"/>
  <c r="K16" i="1"/>
  <c r="L16" i="1" s="1"/>
  <c r="M16" i="1" s="1"/>
  <c r="K14" i="1"/>
  <c r="L14" i="1" s="1"/>
  <c r="M14" i="1" s="1"/>
  <c r="K13" i="1"/>
  <c r="L13" i="1" s="1"/>
  <c r="M13" i="1" s="1"/>
  <c r="K12" i="1"/>
  <c r="L12" i="1" s="1"/>
  <c r="M12" i="1" s="1"/>
  <c r="K11" i="1"/>
  <c r="L11" i="1" s="1"/>
  <c r="M11" i="1" s="1"/>
  <c r="K10" i="1"/>
  <c r="L10" i="1" s="1"/>
  <c r="M10" i="1" s="1"/>
  <c r="K9" i="1"/>
  <c r="L9" i="1" s="1"/>
  <c r="M9" i="1" s="1"/>
  <c r="K7" i="1"/>
  <c r="L7" i="1" s="1"/>
  <c r="K6" i="1"/>
  <c r="L6" i="1" s="1"/>
  <c r="M6" i="1" s="1"/>
  <c r="I5" i="1" l="1"/>
  <c r="I20" i="1"/>
  <c r="I17" i="1"/>
  <c r="O27" i="1" s="1"/>
  <c r="I8" i="1"/>
  <c r="J20" i="1"/>
  <c r="J8" i="1"/>
  <c r="L5" i="1"/>
  <c r="M5" i="1" s="1"/>
  <c r="L23" i="1"/>
  <c r="M23" i="1" s="1"/>
  <c r="L20" i="1"/>
  <c r="M20" i="1" s="1"/>
  <c r="L17" i="1"/>
  <c r="M17" i="1" s="1"/>
  <c r="L15" i="1"/>
  <c r="M15" i="1" s="1"/>
  <c r="L8" i="1"/>
  <c r="M8" i="1" s="1"/>
  <c r="M7" i="1"/>
  <c r="K26" i="1" l="1"/>
  <c r="K27" i="1"/>
  <c r="K28" i="1"/>
</calcChain>
</file>

<file path=xl/sharedStrings.xml><?xml version="1.0" encoding="utf-8"?>
<sst xmlns="http://schemas.openxmlformats.org/spreadsheetml/2006/main" count="109" uniqueCount="87">
  <si>
    <t>Obra</t>
  </si>
  <si>
    <t>Bancos</t>
  </si>
  <si>
    <t>B.D.I.</t>
  </si>
  <si>
    <t>Encargos Sociais</t>
  </si>
  <si>
    <t>Desonerado: 0,00%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</si>
  <si>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</si>
  <si>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</si>
  <si>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</si>
  <si>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</si>
  <si>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</si>
  <si>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</si>
  <si>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</si>
  <si>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</si>
  <si>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</si>
  <si>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</si>
  <si>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</si>
  <si>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</si>
  <si>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</si>
  <si>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02.08.020 </t>
  </si>
  <si>
    <t>Placa de identificação para obra</t>
  </si>
  <si>
    <t>m²</t>
  </si>
  <si>
    <t xml:space="preserve"> 1.2 </t>
  </si>
  <si>
    <t xml:space="preserve"> 02.10.060 </t>
  </si>
  <si>
    <t>Locação de vias, calçadas, tanques e lagoas</t>
  </si>
  <si>
    <t xml:space="preserve"> 2 </t>
  </si>
  <si>
    <t>Retiradas e Demolições</t>
  </si>
  <si>
    <t xml:space="preserve"> 2.1 </t>
  </si>
  <si>
    <t xml:space="preserve"> 97635 </t>
  </si>
  <si>
    <t>SINAPI</t>
  </si>
  <si>
    <t>REMOÇÃO DE PISO DE BLOCO INTERTRAVADO OU DE PEDRA PORTUGUESA, DE FORMA MANUAL, COM REAPROVEITAMENTO. AF_09/2023</t>
  </si>
  <si>
    <t xml:space="preserve"> 2.2 </t>
  </si>
  <si>
    <t xml:space="preserve"> 03.01.270 </t>
  </si>
  <si>
    <t>Demolição mecanizada de sarjeta ou sarjetão, inclusive fragmentação e acomodação do material</t>
  </si>
  <si>
    <t>m³</t>
  </si>
  <si>
    <t xml:space="preserve"> 2.3 </t>
  </si>
  <si>
    <t xml:space="preserve"> 03.02.020 </t>
  </si>
  <si>
    <t>Demolição manual de alvenaria de fundação/embasamento</t>
  </si>
  <si>
    <t xml:space="preserve"> 2.4 </t>
  </si>
  <si>
    <t xml:space="preserve"> 03.02.040 </t>
  </si>
  <si>
    <t>Demolição manual de alvenaria de elevação ou elemento vazado, incluindo revestimento</t>
  </si>
  <si>
    <t xml:space="preserve"> 2.5 </t>
  </si>
  <si>
    <t xml:space="preserve"> 04.21.140 </t>
  </si>
  <si>
    <t>Remoção de poste metálico</t>
  </si>
  <si>
    <t>UN</t>
  </si>
  <si>
    <t xml:space="preserve"> 2.6 </t>
  </si>
  <si>
    <t xml:space="preserve"> 54.01.030 </t>
  </si>
  <si>
    <t>Abertura e preparo de caixa até 40 cm, compactação do subleito mínimo de 95% do PN e transporte até o raio de 1 km</t>
  </si>
  <si>
    <t xml:space="preserve"> 3 </t>
  </si>
  <si>
    <t>Guias</t>
  </si>
  <si>
    <t xml:space="preserve"> 3.1 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</si>
  <si>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</si>
  <si>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</si>
  <si>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>M</t>
  </si>
  <si>
    <t xml:space="preserve"> 4 </t>
  </si>
  <si>
    <t>Pavimentação</t>
  </si>
  <si>
    <t xml:space="preserve"> 4.1 </t>
  </si>
  <si>
    <t xml:space="preserve"> 54.01.210 </t>
  </si>
  <si>
    <t>Base de brita graduada</t>
  </si>
  <si>
    <t xml:space="preserve"> 4.2 </t>
  </si>
  <si>
    <t xml:space="preserve"> 54.04.350 </t>
  </si>
  <si>
    <t>Pavimentação em lajota de concreto 35 MPa, espessura 8 cm, tipos: raquete, retangular, sextavado e 16 faces, com rejunte em areia</t>
  </si>
  <si>
    <t xml:space="preserve"> 5 </t>
  </si>
  <si>
    <t>Acessibilidade e sinalização</t>
  </si>
  <si>
    <t xml:space="preserve"> 5.1 </t>
  </si>
  <si>
    <t xml:space="preserve"> 104658 </t>
  </si>
  <si>
    <t>PISO PODOTÁTIL DE ALERTA OU DIRECIONAL, DE CONCRETO, ASSENTADO SOBRE ARGAMASSA. AF_05/2023</t>
  </si>
  <si>
    <t xml:space="preserve"> 5.2 </t>
  </si>
  <si>
    <t xml:space="preserve"> 70.02.022 </t>
  </si>
  <si>
    <t>Sinalização horizontal em tinta a base de resina acrílica emulsionada em água</t>
  </si>
  <si>
    <t xml:space="preserve"> 6 </t>
  </si>
  <si>
    <t>Serviços complementares</t>
  </si>
  <si>
    <t xml:space="preserve"> 6.1 </t>
  </si>
  <si>
    <t xml:space="preserve"> 05.07.040 </t>
  </si>
  <si>
    <t>Remoção de entulho separado de obra com caçamba metálica - terra, alvenaria, concreto, argamassa, madeira, papel, plástico ou metal</t>
  </si>
  <si>
    <t>Total sem BDI</t>
  </si>
  <si>
    <t>Total do BDI</t>
  </si>
  <si>
    <t>Total Geral</t>
  </si>
  <si>
    <t>Abertura de trecho em praça para ligação da Rua Irmã Gomes, localizada na praça da Matriz em Paraguaçu Paulista</t>
  </si>
  <si>
    <t xml:space="preserve">SINAPI - 11/2023 - São Paulo
CDHU - 11/2023 - São Paulo
</t>
  </si>
  <si>
    <t>CDHU</t>
  </si>
  <si>
    <t xml:space="preserve">23,0%
</t>
  </si>
  <si>
    <t>Planilha Orçamentária</t>
  </si>
  <si>
    <t>Valor Unit sem BDI</t>
  </si>
  <si>
    <t>Valor do BDI</t>
  </si>
  <si>
    <t xml:space="preserve">Data: </t>
  </si>
  <si>
    <t>(LOGOMARCA DA            EMRPESA PARTICIPANTE)</t>
  </si>
  <si>
    <r>
      <t xml:space="preserve">_______________________________________________________________
</t>
    </r>
    <r>
      <rPr>
        <sz val="10"/>
        <color rgb="FFFF0000"/>
        <rFont val="Arial"/>
        <family val="2"/>
      </rPr>
      <t>Nome do responsável Técnico</t>
    </r>
    <r>
      <rPr>
        <sz val="10"/>
        <rFont val="Arial"/>
        <family val="1"/>
      </rPr>
      <t xml:space="preserve">
</t>
    </r>
    <r>
      <rPr>
        <sz val="10"/>
        <color rgb="FFFF0000"/>
        <rFont val="Arial"/>
        <family val="2"/>
      </rPr>
      <t>Engenheiro ou Arquiteto</t>
    </r>
    <r>
      <rPr>
        <sz val="10"/>
        <rFont val="Arial"/>
        <family val="1"/>
      </rPr>
      <t xml:space="preserve">
</t>
    </r>
    <r>
      <rPr>
        <sz val="10"/>
        <color rgb="FFFF0000"/>
        <rFont val="Arial"/>
        <family val="2"/>
      </rPr>
      <t>CREA ou CAU</t>
    </r>
    <r>
      <rPr>
        <sz val="10"/>
        <rFont val="Arial"/>
        <family val="1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</si>
</sst>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#,##0.00\ %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color rgb="FFFF0000"/>
      <name val="Arial"/>
      <family val="1"/>
    </font>
    <font>
      <sz val="10"/>
      <color rgb="FFFF000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C7ECFF"/>
      </patternFill>
    </fill>
    <fill>
      <patternFill patternType="solid">
        <fgColor rgb="FFC7ECFF"/>
      </patternFill>
    </fill>
    <fill>
      <patternFill patternType="solid">
        <fgColor rgb="FFC7ECFF"/>
      </patternFill>
    </fill>
    <fill>
      <patternFill patternType="solid">
        <fgColor rgb="FFC7EC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44" fontId="20" fillId="0" borderId="0" applyFont="0" applyFill="0" applyBorder="0" applyAlignment="0" applyProtection="0"/>
  </cellStyleXfs>
  <cellXfs count="40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horizontal="right" vertical="top" wrapText="1"/>
    </xf>
    <xf numFmtId="0" fontId="5" fillId="7" borderId="4" xfId="0" applyFont="1" applyFill="1" applyBorder="1" applyAlignment="1">
      <alignment horizontal="left" vertical="top" wrapText="1"/>
    </xf>
    <xf numFmtId="0" fontId="6" fillId="8" borderId="5" xfId="0" applyFont="1" applyFill="1" applyBorder="1" applyAlignment="1">
      <alignment horizontal="right" vertical="top" wrapText="1"/>
    </xf>
    <xf numFmtId="4" fontId="7" fillId="9" borderId="6" xfId="0" applyNumberFormat="1" applyFont="1" applyFill="1" applyBorder="1" applyAlignment="1">
      <alignment horizontal="right" vertical="top" wrapText="1"/>
    </xf>
    <xf numFmtId="164" fontId="8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4" fontId="14" fillId="15" borderId="12" xfId="0" applyNumberFormat="1" applyFont="1" applyFill="1" applyBorder="1" applyAlignment="1">
      <alignment horizontal="right" vertical="top" wrapText="1"/>
    </xf>
    <xf numFmtId="0" fontId="16" fillId="17" borderId="0" xfId="0" applyFont="1" applyFill="1" applyAlignment="1">
      <alignment horizontal="center" vertical="top" wrapText="1"/>
    </xf>
    <xf numFmtId="0" fontId="17" fillId="18" borderId="0" xfId="0" applyFont="1" applyFill="1" applyAlignment="1">
      <alignment horizontal="right" vertical="top" wrapText="1"/>
    </xf>
    <xf numFmtId="0" fontId="18" fillId="20" borderId="0" xfId="0" applyFont="1" applyFill="1" applyAlignment="1">
      <alignment horizontal="left" vertical="top" wrapText="1"/>
    </xf>
    <xf numFmtId="0" fontId="19" fillId="21" borderId="0" xfId="0" applyFont="1" applyFill="1" applyAlignment="1">
      <alignment horizontal="center" vertical="top" wrapText="1"/>
    </xf>
    <xf numFmtId="0" fontId="9" fillId="16" borderId="0" xfId="0" applyFont="1" applyFill="1" applyAlignment="1">
      <alignment horizontal="left" vertical="top" wrapText="1"/>
    </xf>
    <xf numFmtId="0" fontId="1" fillId="18" borderId="0" xfId="0" applyFont="1" applyFill="1" applyAlignment="1">
      <alignment horizontal="right" vertical="top" wrapText="1"/>
    </xf>
    <xf numFmtId="0" fontId="4" fillId="6" borderId="12" xfId="0" applyFont="1" applyFill="1" applyBorder="1" applyAlignment="1">
      <alignment horizontal="right" vertical="top" wrapText="1"/>
    </xf>
    <xf numFmtId="0" fontId="5" fillId="7" borderId="12" xfId="0" applyFont="1" applyFill="1" applyBorder="1" applyAlignment="1">
      <alignment horizontal="left" vertical="top" wrapText="1"/>
    </xf>
    <xf numFmtId="4" fontId="13" fillId="14" borderId="12" xfId="0" applyNumberFormat="1" applyFont="1" applyFill="1" applyBorder="1" applyAlignment="1">
      <alignment horizontal="right" vertical="top" wrapText="1"/>
    </xf>
    <xf numFmtId="0" fontId="1" fillId="6" borderId="12" xfId="0" applyFont="1" applyFill="1" applyBorder="1" applyAlignment="1">
      <alignment horizontal="right" vertical="top" wrapText="1"/>
    </xf>
    <xf numFmtId="4" fontId="5" fillId="7" borderId="12" xfId="0" applyNumberFormat="1" applyFont="1" applyFill="1" applyBorder="1" applyAlignment="1">
      <alignment horizontal="left" vertical="top" wrapText="1"/>
    </xf>
    <xf numFmtId="4" fontId="5" fillId="7" borderId="12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4" fontId="13" fillId="22" borderId="11" xfId="0" applyNumberFormat="1" applyFont="1" applyFill="1" applyBorder="1" applyAlignment="1">
      <alignment horizontal="right" vertical="top" wrapText="1"/>
    </xf>
    <xf numFmtId="0" fontId="21" fillId="16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5" fillId="16" borderId="0" xfId="0" applyFont="1" applyFill="1" applyAlignment="1">
      <alignment horizontal="left" vertical="top" wrapText="1"/>
    </xf>
    <xf numFmtId="0" fontId="9" fillId="16" borderId="0" xfId="0" applyFont="1" applyFill="1" applyAlignment="1">
      <alignment horizontal="left" vertical="top" wrapText="1"/>
    </xf>
    <xf numFmtId="0" fontId="17" fillId="18" borderId="0" xfId="0" applyFont="1" applyFill="1" applyAlignment="1">
      <alignment horizontal="right" vertical="top" wrapText="1"/>
    </xf>
    <xf numFmtId="0" fontId="1" fillId="16" borderId="0" xfId="0" applyFont="1" applyFill="1" applyAlignment="1">
      <alignment horizontal="left" vertical="top" wrapText="1"/>
    </xf>
    <xf numFmtId="0" fontId="1" fillId="18" borderId="0" xfId="0" applyFont="1" applyFill="1" applyAlignment="1">
      <alignment horizontal="right" vertical="top" wrapText="1"/>
    </xf>
    <xf numFmtId="44" fontId="1" fillId="19" borderId="0" xfId="1" applyFont="1" applyFill="1" applyAlignment="1">
      <alignment horizontal="right" vertical="top" wrapText="1"/>
    </xf>
    <xf numFmtId="44" fontId="1" fillId="18" borderId="0" xfId="1" applyFont="1" applyFill="1" applyAlignment="1">
      <alignment horizontal="right" vertical="top" wrapText="1"/>
    </xf>
    <xf numFmtId="0" fontId="18" fillId="21" borderId="0" xfId="0" applyFont="1" applyFill="1" applyAlignment="1">
      <alignment horizontal="center" vertical="top" wrapText="1"/>
    </xf>
    <xf numFmtId="0" fontId="0" fillId="0" borderId="0" xfId="0"/>
    <xf numFmtId="0" fontId="1" fillId="3" borderId="0" xfId="0" applyFont="1" applyFill="1" applyAlignment="1">
      <alignment horizont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tabSelected="1" showOutlineSymbols="0" zoomScaleNormal="100" workbookViewId="0">
      <selection activeCell="B2" sqref="B2:C2"/>
    </sheetView>
  </sheetViews>
  <sheetFormatPr defaultRowHeight="14.25" x14ac:dyDescent="0.2"/>
  <cols>
    <col min="1" max="2" width="10" bestFit="1" customWidth="1"/>
    <col min="3" max="3" width="14.625" customWidth="1"/>
    <col min="4" max="4" width="60" bestFit="1" customWidth="1"/>
    <col min="5" max="5" width="8" bestFit="1" customWidth="1"/>
    <col min="6" max="6" width="13" bestFit="1" customWidth="1"/>
    <col min="7" max="7" width="13" customWidth="1"/>
    <col min="8" max="8" width="13" hidden="1" customWidth="1"/>
    <col min="9" max="9" width="12.625" hidden="1" customWidth="1"/>
    <col min="10" max="10" width="13" customWidth="1"/>
    <col min="11" max="13" width="13" bestFit="1" customWidth="1"/>
  </cols>
  <sheetData>
    <row r="1" spans="1:13" ht="15" x14ac:dyDescent="0.2">
      <c r="A1" s="1"/>
      <c r="B1" s="1"/>
      <c r="C1" s="1"/>
      <c r="D1" s="1" t="s">
        <v>0</v>
      </c>
      <c r="E1" s="29" t="s">
        <v>1</v>
      </c>
      <c r="F1" s="29"/>
      <c r="G1" s="29" t="s">
        <v>2</v>
      </c>
      <c r="H1" s="29"/>
      <c r="I1" s="29"/>
      <c r="J1" s="29"/>
      <c r="K1" s="29"/>
      <c r="L1" s="29" t="s">
        <v>3</v>
      </c>
      <c r="M1" s="29"/>
    </row>
    <row r="2" spans="1:13" ht="81" customHeight="1" x14ac:dyDescent="0.2">
      <c r="A2" s="18" t="s">
        <v>84</v>
      </c>
      <c r="B2" s="28" t="s">
        <v>85</v>
      </c>
      <c r="C2" s="28"/>
      <c r="D2" s="18" t="s">
        <v>77</v>
      </c>
      <c r="E2" s="30" t="s">
        <v>78</v>
      </c>
      <c r="F2" s="30"/>
      <c r="G2" s="31" t="s">
        <v>80</v>
      </c>
      <c r="H2" s="31"/>
      <c r="I2" s="31"/>
      <c r="J2" s="31"/>
      <c r="K2" s="30"/>
      <c r="L2" s="30" t="s">
        <v>4</v>
      </c>
      <c r="M2" s="30"/>
    </row>
    <row r="3" spans="1:13" ht="15" x14ac:dyDescent="0.25">
      <c r="A3" s="39" t="s">
        <v>81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30" customHeight="1" x14ac:dyDescent="0.2">
      <c r="A4" s="2" t="s">
        <v>5</v>
      </c>
      <c r="B4" s="4" t="s">
        <v>6</v>
      </c>
      <c r="C4" s="2" t="s">
        <v>7</v>
      </c>
      <c r="D4" s="2" t="s">
        <v>8</v>
      </c>
      <c r="E4" s="3" t="s">
        <v>9</v>
      </c>
      <c r="F4" s="4" t="s">
        <v>10</v>
      </c>
      <c r="G4" s="4" t="s">
        <v>11</v>
      </c>
      <c r="H4" s="20"/>
      <c r="I4" s="23" t="s">
        <v>83</v>
      </c>
      <c r="J4" s="23" t="s">
        <v>82</v>
      </c>
      <c r="K4" s="4" t="s">
        <v>12</v>
      </c>
      <c r="L4" s="4" t="s">
        <v>13</v>
      </c>
      <c r="M4" s="4" t="s">
        <v>14</v>
      </c>
    </row>
    <row r="5" spans="1:13" ht="24" customHeight="1" x14ac:dyDescent="0.2">
      <c r="A5" s="5" t="s">
        <v>15</v>
      </c>
      <c r="B5" s="5"/>
      <c r="C5" s="5"/>
      <c r="D5" s="5" t="s">
        <v>16</v>
      </c>
      <c r="E5" s="5"/>
      <c r="F5" s="6"/>
      <c r="G5" s="5">
        <v>1</v>
      </c>
      <c r="H5" s="21"/>
      <c r="I5" s="24">
        <f>I7+I6</f>
        <v>0</v>
      </c>
      <c r="J5" s="25">
        <f>SUM(J6:J7)</f>
        <v>0</v>
      </c>
      <c r="K5" s="5"/>
      <c r="L5" s="7">
        <f>SUM(L6:L7)</f>
        <v>0</v>
      </c>
      <c r="M5" s="8">
        <f t="shared" ref="M5:M24" si="0">L5 / 234998.52</f>
        <v>0</v>
      </c>
    </row>
    <row r="6" spans="1:13" ht="24" customHeight="1" x14ac:dyDescent="0.2">
      <c r="A6" s="9" t="s">
        <v>17</v>
      </c>
      <c r="B6" s="11" t="s">
        <v>18</v>
      </c>
      <c r="C6" s="9" t="s">
        <v>79</v>
      </c>
      <c r="D6" s="9" t="s">
        <v>19</v>
      </c>
      <c r="E6" s="10" t="s">
        <v>20</v>
      </c>
      <c r="F6" s="11">
        <v>6</v>
      </c>
      <c r="G6" s="27">
        <v>0</v>
      </c>
      <c r="H6" s="22">
        <f>G6*0.23</f>
        <v>0</v>
      </c>
      <c r="I6" s="22">
        <f>TRUNC(F6*H6,2)</f>
        <v>0</v>
      </c>
      <c r="J6" s="22">
        <f>TRUNC(F6*G6,2)</f>
        <v>0</v>
      </c>
      <c r="K6" s="12">
        <f>TRUNC(G6*1.23,2)</f>
        <v>0</v>
      </c>
      <c r="L6" s="12">
        <f>TRUNC(K6*F6,2)</f>
        <v>0</v>
      </c>
      <c r="M6" s="13">
        <f t="shared" si="0"/>
        <v>0</v>
      </c>
    </row>
    <row r="7" spans="1:13" ht="24" customHeight="1" x14ac:dyDescent="0.2">
      <c r="A7" s="9" t="s">
        <v>21</v>
      </c>
      <c r="B7" s="11" t="s">
        <v>22</v>
      </c>
      <c r="C7" s="9" t="s">
        <v>79</v>
      </c>
      <c r="D7" s="9" t="s">
        <v>23</v>
      </c>
      <c r="E7" s="10" t="s">
        <v>20</v>
      </c>
      <c r="F7" s="11">
        <v>1064.01</v>
      </c>
      <c r="G7" s="27">
        <v>0</v>
      </c>
      <c r="H7" s="22">
        <f>TRUNC(G7*0.23,2)</f>
        <v>0</v>
      </c>
      <c r="I7" s="22">
        <f>TRUNC(F7*H7,2)</f>
        <v>0</v>
      </c>
      <c r="J7" s="22">
        <f>TRUNC(F7*G7,2)</f>
        <v>0</v>
      </c>
      <c r="K7" s="12">
        <f>TRUNC(G7*1.23,2)</f>
        <v>0</v>
      </c>
      <c r="L7" s="12">
        <f>TRUNC(K7*F7,2)</f>
        <v>0</v>
      </c>
      <c r="M7" s="13">
        <f t="shared" si="0"/>
        <v>0</v>
      </c>
    </row>
    <row r="8" spans="1:13" ht="24" customHeight="1" x14ac:dyDescent="0.2">
      <c r="A8" s="5" t="s">
        <v>24</v>
      </c>
      <c r="B8" s="5"/>
      <c r="C8" s="5"/>
      <c r="D8" s="5" t="s">
        <v>25</v>
      </c>
      <c r="E8" s="5"/>
      <c r="F8" s="6"/>
      <c r="G8" s="5">
        <v>1</v>
      </c>
      <c r="H8" s="21"/>
      <c r="I8" s="24">
        <f>SUM(I9:I14)</f>
        <v>0</v>
      </c>
      <c r="J8" s="25">
        <f>SUM(J9:J14)</f>
        <v>0</v>
      </c>
      <c r="K8" s="5"/>
      <c r="L8" s="7">
        <f>SUM(L9:L14)</f>
        <v>0</v>
      </c>
      <c r="M8" s="8">
        <f t="shared" si="0"/>
        <v>0</v>
      </c>
    </row>
    <row r="9" spans="1:13" ht="44.25" customHeight="1" x14ac:dyDescent="0.2">
      <c r="A9" s="9" t="s">
        <v>26</v>
      </c>
      <c r="B9" s="11" t="s">
        <v>27</v>
      </c>
      <c r="C9" s="9" t="s">
        <v>28</v>
      </c>
      <c r="D9" s="9" t="s">
        <v>29</v>
      </c>
      <c r="E9" s="10" t="s">
        <v>20</v>
      </c>
      <c r="F9" s="11">
        <v>621.53</v>
      </c>
      <c r="G9" s="27">
        <v>0</v>
      </c>
      <c r="H9" s="22">
        <f>TRUNC(G9*0.23,2)</f>
        <v>0</v>
      </c>
      <c r="I9" s="22">
        <f>TRUNC(F9*H9,2)</f>
        <v>0</v>
      </c>
      <c r="J9" s="22">
        <f>TRUNC(F9*G9,2)</f>
        <v>0</v>
      </c>
      <c r="K9" s="12">
        <f t="shared" ref="K9:K14" si="1">TRUNC(G9*1.23,2)</f>
        <v>0</v>
      </c>
      <c r="L9" s="12">
        <f t="shared" ref="L9:L14" si="2">TRUNC(K9*F9,2)</f>
        <v>0</v>
      </c>
      <c r="M9" s="13">
        <f t="shared" si="0"/>
        <v>0</v>
      </c>
    </row>
    <row r="10" spans="1:13" ht="30.75" customHeight="1" x14ac:dyDescent="0.2">
      <c r="A10" s="9" t="s">
        <v>30</v>
      </c>
      <c r="B10" s="11" t="s">
        <v>31</v>
      </c>
      <c r="C10" s="9" t="s">
        <v>79</v>
      </c>
      <c r="D10" s="9" t="s">
        <v>32</v>
      </c>
      <c r="E10" s="10" t="s">
        <v>33</v>
      </c>
      <c r="F10" s="11">
        <v>2.25</v>
      </c>
      <c r="G10" s="27">
        <v>0</v>
      </c>
      <c r="H10" s="22">
        <f t="shared" ref="H10:H24" si="3">TRUNC(G10*0.23,2)</f>
        <v>0</v>
      </c>
      <c r="I10" s="22">
        <f t="shared" ref="I10:I24" si="4">TRUNC(F10*H10,2)</f>
        <v>0</v>
      </c>
      <c r="J10" s="22">
        <f t="shared" ref="J10:J24" si="5">TRUNC(F10*G10,2)</f>
        <v>0</v>
      </c>
      <c r="K10" s="12">
        <f t="shared" si="1"/>
        <v>0</v>
      </c>
      <c r="L10" s="12">
        <f t="shared" si="2"/>
        <v>0</v>
      </c>
      <c r="M10" s="13">
        <f t="shared" si="0"/>
        <v>0</v>
      </c>
    </row>
    <row r="11" spans="1:13" ht="26.1" customHeight="1" x14ac:dyDescent="0.2">
      <c r="A11" s="9" t="s">
        <v>34</v>
      </c>
      <c r="B11" s="11" t="s">
        <v>35</v>
      </c>
      <c r="C11" s="9" t="s">
        <v>79</v>
      </c>
      <c r="D11" s="9" t="s">
        <v>36</v>
      </c>
      <c r="E11" s="10" t="s">
        <v>33</v>
      </c>
      <c r="F11" s="11">
        <v>62.95</v>
      </c>
      <c r="G11" s="27">
        <v>0</v>
      </c>
      <c r="H11" s="22">
        <f t="shared" si="3"/>
        <v>0</v>
      </c>
      <c r="I11" s="22">
        <f t="shared" si="4"/>
        <v>0</v>
      </c>
      <c r="J11" s="22">
        <f t="shared" si="5"/>
        <v>0</v>
      </c>
      <c r="K11" s="12">
        <f t="shared" si="1"/>
        <v>0</v>
      </c>
      <c r="L11" s="12">
        <f t="shared" si="2"/>
        <v>0</v>
      </c>
      <c r="M11" s="13">
        <f t="shared" si="0"/>
        <v>0</v>
      </c>
    </row>
    <row r="12" spans="1:13" ht="33" customHeight="1" x14ac:dyDescent="0.2">
      <c r="A12" s="9" t="s">
        <v>37</v>
      </c>
      <c r="B12" s="11" t="s">
        <v>38</v>
      </c>
      <c r="C12" s="9" t="s">
        <v>79</v>
      </c>
      <c r="D12" s="9" t="s">
        <v>39</v>
      </c>
      <c r="E12" s="10" t="s">
        <v>33</v>
      </c>
      <c r="F12" s="11">
        <v>6.82</v>
      </c>
      <c r="G12" s="27">
        <v>0</v>
      </c>
      <c r="H12" s="22">
        <f t="shared" si="3"/>
        <v>0</v>
      </c>
      <c r="I12" s="22">
        <f t="shared" si="4"/>
        <v>0</v>
      </c>
      <c r="J12" s="22">
        <f t="shared" si="5"/>
        <v>0</v>
      </c>
      <c r="K12" s="12">
        <f t="shared" si="1"/>
        <v>0</v>
      </c>
      <c r="L12" s="12">
        <f t="shared" si="2"/>
        <v>0</v>
      </c>
      <c r="M12" s="13">
        <f t="shared" si="0"/>
        <v>0</v>
      </c>
    </row>
    <row r="13" spans="1:13" ht="24" customHeight="1" x14ac:dyDescent="0.2">
      <c r="A13" s="9" t="s">
        <v>40</v>
      </c>
      <c r="B13" s="11" t="s">
        <v>41</v>
      </c>
      <c r="C13" s="9" t="s">
        <v>79</v>
      </c>
      <c r="D13" s="9" t="s">
        <v>42</v>
      </c>
      <c r="E13" s="10" t="s">
        <v>43</v>
      </c>
      <c r="F13" s="11">
        <v>3</v>
      </c>
      <c r="G13" s="27">
        <v>0</v>
      </c>
      <c r="H13" s="22">
        <f t="shared" si="3"/>
        <v>0</v>
      </c>
      <c r="I13" s="22">
        <f t="shared" si="4"/>
        <v>0</v>
      </c>
      <c r="J13" s="22">
        <f t="shared" si="5"/>
        <v>0</v>
      </c>
      <c r="K13" s="12">
        <f t="shared" si="1"/>
        <v>0</v>
      </c>
      <c r="L13" s="12">
        <f t="shared" si="2"/>
        <v>0</v>
      </c>
      <c r="M13" s="13">
        <f t="shared" si="0"/>
        <v>0</v>
      </c>
    </row>
    <row r="14" spans="1:13" ht="39" customHeight="1" x14ac:dyDescent="0.2">
      <c r="A14" s="9" t="s">
        <v>44</v>
      </c>
      <c r="B14" s="11" t="s">
        <v>45</v>
      </c>
      <c r="C14" s="9" t="s">
        <v>79</v>
      </c>
      <c r="D14" s="9" t="s">
        <v>46</v>
      </c>
      <c r="E14" s="10" t="s">
        <v>20</v>
      </c>
      <c r="F14" s="11">
        <v>747.87</v>
      </c>
      <c r="G14" s="27">
        <v>0</v>
      </c>
      <c r="H14" s="22">
        <f t="shared" si="3"/>
        <v>0</v>
      </c>
      <c r="I14" s="22">
        <f t="shared" si="4"/>
        <v>0</v>
      </c>
      <c r="J14" s="22">
        <f t="shared" si="5"/>
        <v>0</v>
      </c>
      <c r="K14" s="12">
        <f t="shared" si="1"/>
        <v>0</v>
      </c>
      <c r="L14" s="12">
        <f t="shared" si="2"/>
        <v>0</v>
      </c>
      <c r="M14" s="13">
        <f t="shared" si="0"/>
        <v>0</v>
      </c>
    </row>
    <row r="15" spans="1:13" ht="24" customHeight="1" x14ac:dyDescent="0.2">
      <c r="A15" s="5" t="s">
        <v>47</v>
      </c>
      <c r="B15" s="5"/>
      <c r="C15" s="5"/>
      <c r="D15" s="5" t="s">
        <v>48</v>
      </c>
      <c r="E15" s="5"/>
      <c r="F15" s="6"/>
      <c r="G15" s="5">
        <v>1</v>
      </c>
      <c r="H15" s="21"/>
      <c r="I15" s="24">
        <f>I16</f>
        <v>0</v>
      </c>
      <c r="J15" s="25">
        <f>J16</f>
        <v>0</v>
      </c>
      <c r="K15" s="5"/>
      <c r="L15" s="7">
        <f>L16</f>
        <v>0</v>
      </c>
      <c r="M15" s="8">
        <f t="shared" si="0"/>
        <v>0</v>
      </c>
    </row>
    <row r="16" spans="1:13" ht="65.099999999999994" customHeight="1" x14ac:dyDescent="0.2">
      <c r="A16" s="9" t="s">
        <v>49</v>
      </c>
      <c r="B16" s="11" t="s">
        <v>50</v>
      </c>
      <c r="C16" s="9" t="s">
        <v>28</v>
      </c>
      <c r="D16" s="9" t="s">
        <v>51</v>
      </c>
      <c r="E16" s="10" t="s">
        <v>52</v>
      </c>
      <c r="F16" s="11">
        <v>153.43</v>
      </c>
      <c r="G16" s="27">
        <v>0</v>
      </c>
      <c r="H16" s="22">
        <f t="shared" si="3"/>
        <v>0</v>
      </c>
      <c r="I16" s="22">
        <f t="shared" si="4"/>
        <v>0</v>
      </c>
      <c r="J16" s="22">
        <f t="shared" si="5"/>
        <v>0</v>
      </c>
      <c r="K16" s="12">
        <f>TRUNC(G16*1.23,2)</f>
        <v>0</v>
      </c>
      <c r="L16" s="12">
        <f>TRUNC(K16*F16,2)</f>
        <v>0</v>
      </c>
      <c r="M16" s="13">
        <f t="shared" si="0"/>
        <v>0</v>
      </c>
    </row>
    <row r="17" spans="1:15" ht="24" customHeight="1" x14ac:dyDescent="0.2">
      <c r="A17" s="5" t="s">
        <v>53</v>
      </c>
      <c r="B17" s="5"/>
      <c r="C17" s="5"/>
      <c r="D17" s="5" t="s">
        <v>54</v>
      </c>
      <c r="E17" s="5"/>
      <c r="F17" s="6"/>
      <c r="G17" s="5">
        <v>1</v>
      </c>
      <c r="H17" s="21"/>
      <c r="I17" s="24">
        <f>I18+I19</f>
        <v>0</v>
      </c>
      <c r="J17" s="25">
        <f>SUM(J18:J19)</f>
        <v>0</v>
      </c>
      <c r="K17" s="5"/>
      <c r="L17" s="7">
        <f>SUM(L18:L19)</f>
        <v>0</v>
      </c>
      <c r="M17" s="8">
        <f t="shared" si="0"/>
        <v>0</v>
      </c>
    </row>
    <row r="18" spans="1:15" ht="24" customHeight="1" x14ac:dyDescent="0.2">
      <c r="A18" s="9" t="s">
        <v>55</v>
      </c>
      <c r="B18" s="11" t="s">
        <v>56</v>
      </c>
      <c r="C18" s="9" t="s">
        <v>79</v>
      </c>
      <c r="D18" s="9" t="s">
        <v>57</v>
      </c>
      <c r="E18" s="10" t="s">
        <v>33</v>
      </c>
      <c r="F18" s="11">
        <v>113.072</v>
      </c>
      <c r="G18" s="27">
        <v>0</v>
      </c>
      <c r="H18" s="22">
        <f t="shared" si="3"/>
        <v>0</v>
      </c>
      <c r="I18" s="22">
        <f t="shared" si="4"/>
        <v>0</v>
      </c>
      <c r="J18" s="22">
        <f t="shared" si="5"/>
        <v>0</v>
      </c>
      <c r="K18" s="12">
        <f>TRUNC(G18*1.23,2)</f>
        <v>0</v>
      </c>
      <c r="L18" s="12">
        <f>TRUNC(K18*F18,2)</f>
        <v>0</v>
      </c>
      <c r="M18" s="13">
        <f t="shared" si="0"/>
        <v>0</v>
      </c>
    </row>
    <row r="19" spans="1:15" ht="39" customHeight="1" x14ac:dyDescent="0.2">
      <c r="A19" s="9" t="s">
        <v>58</v>
      </c>
      <c r="B19" s="11" t="s">
        <v>59</v>
      </c>
      <c r="C19" s="9" t="s">
        <v>79</v>
      </c>
      <c r="D19" s="9" t="s">
        <v>60</v>
      </c>
      <c r="E19" s="10" t="s">
        <v>20</v>
      </c>
      <c r="F19" s="11">
        <v>753.81</v>
      </c>
      <c r="G19" s="27">
        <v>0</v>
      </c>
      <c r="H19" s="22">
        <f t="shared" si="3"/>
        <v>0</v>
      </c>
      <c r="I19" s="22">
        <f t="shared" si="4"/>
        <v>0</v>
      </c>
      <c r="J19" s="22">
        <f t="shared" si="5"/>
        <v>0</v>
      </c>
      <c r="K19" s="12">
        <f>TRUNC(G19*1.23,2)</f>
        <v>0</v>
      </c>
      <c r="L19" s="12">
        <f>TRUNC(K19*F19,2)</f>
        <v>0</v>
      </c>
      <c r="M19" s="13">
        <f t="shared" si="0"/>
        <v>0</v>
      </c>
    </row>
    <row r="20" spans="1:15" ht="24" customHeight="1" x14ac:dyDescent="0.2">
      <c r="A20" s="5" t="s">
        <v>61</v>
      </c>
      <c r="B20" s="5"/>
      <c r="C20" s="5"/>
      <c r="D20" s="5" t="s">
        <v>62</v>
      </c>
      <c r="E20" s="5"/>
      <c r="F20" s="6"/>
      <c r="G20" s="5">
        <v>1</v>
      </c>
      <c r="H20" s="21"/>
      <c r="I20" s="24">
        <f>I21+I22</f>
        <v>0</v>
      </c>
      <c r="J20" s="25">
        <f>SUM(J21:J22)</f>
        <v>0</v>
      </c>
      <c r="K20" s="5"/>
      <c r="L20" s="7">
        <f>SUM(L21:L22)</f>
        <v>0</v>
      </c>
      <c r="M20" s="8">
        <f t="shared" si="0"/>
        <v>0</v>
      </c>
    </row>
    <row r="21" spans="1:15" ht="31.5" customHeight="1" x14ac:dyDescent="0.2">
      <c r="A21" s="9" t="s">
        <v>63</v>
      </c>
      <c r="B21" s="11" t="s">
        <v>64</v>
      </c>
      <c r="C21" s="9" t="s">
        <v>28</v>
      </c>
      <c r="D21" s="9" t="s">
        <v>65</v>
      </c>
      <c r="E21" s="10" t="s">
        <v>20</v>
      </c>
      <c r="F21" s="11">
        <v>50.47</v>
      </c>
      <c r="G21" s="27">
        <v>0</v>
      </c>
      <c r="H21" s="22">
        <f t="shared" si="3"/>
        <v>0</v>
      </c>
      <c r="I21" s="22">
        <f t="shared" si="4"/>
        <v>0</v>
      </c>
      <c r="J21" s="22">
        <f t="shared" si="5"/>
        <v>0</v>
      </c>
      <c r="K21" s="12">
        <f>TRUNC(G21*1.23,2)</f>
        <v>0</v>
      </c>
      <c r="L21" s="12">
        <f>TRUNC(K21*F21,2)</f>
        <v>0</v>
      </c>
      <c r="M21" s="13">
        <f t="shared" si="0"/>
        <v>0</v>
      </c>
    </row>
    <row r="22" spans="1:15" ht="26.1" customHeight="1" x14ac:dyDescent="0.2">
      <c r="A22" s="9" t="s">
        <v>66</v>
      </c>
      <c r="B22" s="11" t="s">
        <v>67</v>
      </c>
      <c r="C22" s="9" t="s">
        <v>79</v>
      </c>
      <c r="D22" s="9" t="s">
        <v>68</v>
      </c>
      <c r="E22" s="10" t="s">
        <v>20</v>
      </c>
      <c r="F22" s="11">
        <v>25.6</v>
      </c>
      <c r="G22" s="27">
        <v>0</v>
      </c>
      <c r="H22" s="22">
        <f t="shared" si="3"/>
        <v>0</v>
      </c>
      <c r="I22" s="22">
        <f t="shared" si="4"/>
        <v>0</v>
      </c>
      <c r="J22" s="22">
        <f t="shared" si="5"/>
        <v>0</v>
      </c>
      <c r="K22" s="12">
        <f>TRUNC(G22*1.23,2)</f>
        <v>0</v>
      </c>
      <c r="L22" s="12">
        <f>TRUNC(K22*F22,2)</f>
        <v>0</v>
      </c>
      <c r="M22" s="13">
        <f t="shared" si="0"/>
        <v>0</v>
      </c>
    </row>
    <row r="23" spans="1:15" ht="24" customHeight="1" x14ac:dyDescent="0.2">
      <c r="A23" s="5" t="s">
        <v>69</v>
      </c>
      <c r="B23" s="5"/>
      <c r="C23" s="5"/>
      <c r="D23" s="5" t="s">
        <v>70</v>
      </c>
      <c r="E23" s="5"/>
      <c r="F23" s="6"/>
      <c r="G23" s="5">
        <v>1</v>
      </c>
      <c r="H23" s="21"/>
      <c r="I23" s="24">
        <f>I24</f>
        <v>0</v>
      </c>
      <c r="J23" s="25">
        <f>J24</f>
        <v>0</v>
      </c>
      <c r="K23" s="5"/>
      <c r="L23" s="7">
        <f>L24</f>
        <v>0</v>
      </c>
      <c r="M23" s="8">
        <f t="shared" si="0"/>
        <v>0</v>
      </c>
    </row>
    <row r="24" spans="1:15" ht="39" customHeight="1" x14ac:dyDescent="0.2">
      <c r="A24" s="9" t="s">
        <v>71</v>
      </c>
      <c r="B24" s="11" t="s">
        <v>72</v>
      </c>
      <c r="C24" s="9" t="s">
        <v>79</v>
      </c>
      <c r="D24" s="9" t="s">
        <v>73</v>
      </c>
      <c r="E24" s="10" t="s">
        <v>33</v>
      </c>
      <c r="F24" s="11">
        <v>92.1</v>
      </c>
      <c r="G24" s="27">
        <v>0</v>
      </c>
      <c r="H24" s="22">
        <f t="shared" si="3"/>
        <v>0</v>
      </c>
      <c r="I24" s="22">
        <f t="shared" si="4"/>
        <v>0</v>
      </c>
      <c r="J24" s="22">
        <f t="shared" si="5"/>
        <v>0</v>
      </c>
      <c r="K24" s="12">
        <f>TRUNC(G24*1.23,2)</f>
        <v>0</v>
      </c>
      <c r="L24" s="12">
        <f>TRUNC(K24*F24,2)</f>
        <v>0</v>
      </c>
      <c r="M24" s="13">
        <f t="shared" si="0"/>
        <v>0</v>
      </c>
    </row>
    <row r="25" spans="1:15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</row>
    <row r="26" spans="1:15" ht="18" customHeight="1" x14ac:dyDescent="0.2">
      <c r="A26" s="32"/>
      <c r="B26" s="32"/>
      <c r="C26" s="32"/>
      <c r="D26" s="16"/>
      <c r="E26" s="15"/>
      <c r="F26" s="33" t="s">
        <v>74</v>
      </c>
      <c r="G26" s="34"/>
      <c r="H26" s="19"/>
      <c r="I26" s="19"/>
      <c r="J26" s="19"/>
      <c r="K26" s="35">
        <f>J5+J8+J15+J17+J20+J23</f>
        <v>0</v>
      </c>
      <c r="L26" s="36"/>
      <c r="M26" s="36"/>
    </row>
    <row r="27" spans="1:15" ht="18" customHeight="1" x14ac:dyDescent="0.2">
      <c r="A27" s="32"/>
      <c r="B27" s="32"/>
      <c r="C27" s="32"/>
      <c r="D27" s="16"/>
      <c r="E27" s="15"/>
      <c r="F27" s="33" t="s">
        <v>75</v>
      </c>
      <c r="G27" s="34"/>
      <c r="H27" s="19"/>
      <c r="I27" s="19"/>
      <c r="J27" s="19"/>
      <c r="K27" s="35">
        <f>I5+I8+I15+I17+I20+I23</f>
        <v>0</v>
      </c>
      <c r="L27" s="36"/>
      <c r="M27" s="36"/>
      <c r="O27" s="26">
        <f>I23+I20+I17+I15+I8+I5</f>
        <v>0</v>
      </c>
    </row>
    <row r="28" spans="1:15" ht="18" customHeight="1" x14ac:dyDescent="0.2">
      <c r="A28" s="32"/>
      <c r="B28" s="32"/>
      <c r="C28" s="32"/>
      <c r="D28" s="16"/>
      <c r="E28" s="15"/>
      <c r="F28" s="33" t="s">
        <v>76</v>
      </c>
      <c r="G28" s="34"/>
      <c r="H28" s="19"/>
      <c r="I28" s="19"/>
      <c r="J28" s="19"/>
      <c r="K28" s="35">
        <f>K26+K27</f>
        <v>0</v>
      </c>
      <c r="L28" s="36"/>
      <c r="M28" s="36"/>
    </row>
    <row r="29" spans="1:15" ht="87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</row>
    <row r="30" spans="1:15" ht="69.95" customHeight="1" x14ac:dyDescent="0.2">
      <c r="A30" s="37" t="s">
        <v>86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</row>
  </sheetData>
  <mergeCells count="18">
    <mergeCell ref="A28:C28"/>
    <mergeCell ref="F28:G28"/>
    <mergeCell ref="K28:M28"/>
    <mergeCell ref="A30:M30"/>
    <mergeCell ref="A3:M3"/>
    <mergeCell ref="A26:C26"/>
    <mergeCell ref="F26:G26"/>
    <mergeCell ref="K26:M26"/>
    <mergeCell ref="A27:C27"/>
    <mergeCell ref="F27:G27"/>
    <mergeCell ref="K27:M27"/>
    <mergeCell ref="B2:C2"/>
    <mergeCell ref="E1:F1"/>
    <mergeCell ref="G1:K1"/>
    <mergeCell ref="L1:M1"/>
    <mergeCell ref="E2:F2"/>
    <mergeCell ref="G2:K2"/>
    <mergeCell ref="L2:M2"/>
  </mergeCells>
  <pageMargins left="0.5" right="0.5" top="1.375" bottom="1" header="0.5" footer="0.5"/>
  <pageSetup paperSize="9" scale="63" fitToHeight="0" orientation="landscape" r:id="rId1"/>
  <headerFooter>
    <oddHeader xml:space="preserve">&amp;L &amp;C&amp;"Arial,Negrito"&amp;12
&amp;KFF0000NOME E INFORMAÇÕES DA EMPRESA&amp;K000000 </oddHeader>
    <oddFooter xml:space="preserve">&amp;L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DELL</cp:lastModifiedBy>
  <cp:revision>0</cp:revision>
  <cp:lastPrinted>2024-01-07T20:08:46Z</cp:lastPrinted>
  <dcterms:created xsi:type="dcterms:W3CDTF">2024-01-07T19:48:55Z</dcterms:created>
  <dcterms:modified xsi:type="dcterms:W3CDTF">2024-01-08T16:03:21Z</dcterms:modified>
</cp:coreProperties>
</file>